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03E6EB1-EC26-4FD8-A49F-3A020A8671C2}" xr6:coauthVersionLast="47" xr6:coauthVersionMax="47" xr10:uidLastSave="{00000000-0000-0000-0000-000000000000}"/>
  <bookViews>
    <workbookView xWindow="-120" yWindow="-120" windowWidth="20640" windowHeight="11160" activeTab="2" xr2:uid="{00000000-000D-0000-FFFF-FFFF00000000}"/>
  </bookViews>
  <sheets>
    <sheet name="3VŠ" sheetId="1" r:id="rId1"/>
    <sheet name="3SŠ" sheetId="2" r:id="rId2"/>
    <sheet name="3P" sheetId="3" r:id="rId3"/>
    <sheet name="VĀRDI" sheetId="14" state="hidden" r:id="rId4"/>
  </sheets>
  <definedNames>
    <definedName name="_xlnm.Print_Area" localSheetId="2">'3P'!$A$1:$R$23</definedName>
    <definedName name="_xlnm.Print_Area" localSheetId="1">'3SŠ'!$A$1:$R$14</definedName>
    <definedName name="_xlnm.Print_Area" localSheetId="0">'3VŠ'!$A$1:$R$16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3" l="1"/>
  <c r="P15" i="1" l="1"/>
  <c r="F13" i="2"/>
  <c r="F5" i="2"/>
  <c r="F9" i="3"/>
  <c r="F16" i="3"/>
  <c r="P16" i="3" l="1"/>
  <c r="P10" i="3"/>
  <c r="P17" i="3"/>
  <c r="P15" i="3"/>
  <c r="P21" i="3"/>
  <c r="P18" i="3"/>
  <c r="P8" i="3"/>
  <c r="P6" i="3"/>
  <c r="P19" i="3"/>
  <c r="P7" i="3"/>
  <c r="P11" i="3"/>
  <c r="P22" i="3"/>
  <c r="P13" i="3"/>
  <c r="P20" i="3"/>
  <c r="P12" i="3"/>
  <c r="P14" i="3"/>
  <c r="P5" i="3"/>
  <c r="P13" i="2"/>
  <c r="P5" i="2"/>
  <c r="P12" i="2"/>
  <c r="P9" i="2"/>
  <c r="P6" i="2"/>
  <c r="P7" i="2"/>
  <c r="P11" i="2"/>
  <c r="P10" i="2"/>
  <c r="P8" i="2"/>
  <c r="P14" i="2"/>
  <c r="P8" i="1"/>
  <c r="P12" i="1"/>
  <c r="P16" i="1"/>
  <c r="P13" i="1"/>
  <c r="P6" i="1"/>
  <c r="P5" i="1"/>
  <c r="P14" i="1"/>
  <c r="P7" i="1"/>
  <c r="P11" i="1"/>
  <c r="P10" i="1"/>
  <c r="P9" i="1"/>
  <c r="F5" i="3" l="1"/>
  <c r="G13" i="2" l="1"/>
  <c r="J13" i="2"/>
  <c r="K13" i="2" s="1"/>
  <c r="N13" i="2"/>
  <c r="O13" i="2" s="1"/>
  <c r="G5" i="2"/>
  <c r="J5" i="2"/>
  <c r="K5" i="2" s="1"/>
  <c r="N5" i="2"/>
  <c r="F12" i="2"/>
  <c r="G12" i="2" s="1"/>
  <c r="J12" i="2"/>
  <c r="K12" i="2" s="1"/>
  <c r="N12" i="2"/>
  <c r="O12" i="2" s="1"/>
  <c r="F9" i="2"/>
  <c r="G9" i="2" s="1"/>
  <c r="J9" i="2"/>
  <c r="K9" i="2" s="1"/>
  <c r="N9" i="2"/>
  <c r="O9" i="2" s="1"/>
  <c r="F6" i="2"/>
  <c r="G6" i="2" s="1"/>
  <c r="J6" i="2"/>
  <c r="K6" i="2" s="1"/>
  <c r="N6" i="2"/>
  <c r="O6" i="2" s="1"/>
  <c r="F7" i="2"/>
  <c r="G7" i="2" s="1"/>
  <c r="J7" i="2"/>
  <c r="K7" i="2" s="1"/>
  <c r="N7" i="2"/>
  <c r="O7" i="2" s="1"/>
  <c r="F11" i="2"/>
  <c r="G11" i="2" s="1"/>
  <c r="J11" i="2"/>
  <c r="K11" i="2" s="1"/>
  <c r="N11" i="2"/>
  <c r="O11" i="2" s="1"/>
  <c r="F10" i="2"/>
  <c r="G10" i="2" s="1"/>
  <c r="J10" i="2"/>
  <c r="K10" i="2" s="1"/>
  <c r="N10" i="2"/>
  <c r="O10" i="2" s="1"/>
  <c r="F8" i="2"/>
  <c r="G8" i="2" s="1"/>
  <c r="J8" i="2"/>
  <c r="K8" i="2" s="1"/>
  <c r="N8" i="2"/>
  <c r="O8" i="2" s="1"/>
  <c r="F14" i="2"/>
  <c r="G14" i="2" s="1"/>
  <c r="J14" i="2"/>
  <c r="K14" i="2" s="1"/>
  <c r="N14" i="2"/>
  <c r="O14" i="2" s="1"/>
  <c r="F16" i="1"/>
  <c r="G16" i="1" s="1"/>
  <c r="F13" i="1"/>
  <c r="G13" i="1" s="1"/>
  <c r="F6" i="1"/>
  <c r="G6" i="1" s="1"/>
  <c r="F5" i="1"/>
  <c r="G5" i="1" s="1"/>
  <c r="F14" i="1"/>
  <c r="F7" i="1"/>
  <c r="F11" i="1"/>
  <c r="F10" i="1"/>
  <c r="F9" i="1"/>
  <c r="N16" i="3"/>
  <c r="N12" i="3"/>
  <c r="O5" i="2" l="1"/>
  <c r="J15" i="3"/>
  <c r="K15" i="3" s="1"/>
  <c r="G9" i="1"/>
  <c r="G10" i="1"/>
  <c r="G11" i="1"/>
  <c r="G7" i="1"/>
  <c r="J16" i="3"/>
  <c r="K16" i="3" s="1"/>
  <c r="J10" i="3"/>
  <c r="K10" i="3" s="1"/>
  <c r="J17" i="3"/>
  <c r="K17" i="3" s="1"/>
  <c r="J21" i="3"/>
  <c r="K21" i="3" s="1"/>
  <c r="J18" i="3"/>
  <c r="K18" i="3" s="1"/>
  <c r="J8" i="3"/>
  <c r="K8" i="3" s="1"/>
  <c r="J6" i="3"/>
  <c r="K6" i="3" s="1"/>
  <c r="J19" i="3"/>
  <c r="K19" i="3" s="1"/>
  <c r="J7" i="3"/>
  <c r="K7" i="3" s="1"/>
  <c r="J11" i="3"/>
  <c r="K11" i="3" s="1"/>
  <c r="J22" i="3"/>
  <c r="K22" i="3" s="1"/>
  <c r="J13" i="3"/>
  <c r="K13" i="3" s="1"/>
  <c r="J20" i="3"/>
  <c r="K20" i="3" s="1"/>
  <c r="J12" i="3"/>
  <c r="K12" i="3" s="1"/>
  <c r="J14" i="3"/>
  <c r="K14" i="3" s="1"/>
  <c r="J5" i="3"/>
  <c r="K5" i="3" s="1"/>
  <c r="O16" i="3" l="1"/>
  <c r="N10" i="3"/>
  <c r="O10" i="3" s="1"/>
  <c r="N17" i="3"/>
  <c r="O17" i="3" s="1"/>
  <c r="N15" i="3"/>
  <c r="O15" i="3" s="1"/>
  <c r="N21" i="3"/>
  <c r="O21" i="3" s="1"/>
  <c r="N18" i="3"/>
  <c r="O18" i="3" s="1"/>
  <c r="N8" i="3"/>
  <c r="O8" i="3" s="1"/>
  <c r="N6" i="3"/>
  <c r="O6" i="3" s="1"/>
  <c r="N19" i="3"/>
  <c r="O19" i="3" s="1"/>
  <c r="N7" i="3"/>
  <c r="O7" i="3" s="1"/>
  <c r="N11" i="3"/>
  <c r="O11" i="3" s="1"/>
  <c r="N22" i="3"/>
  <c r="O22" i="3" s="1"/>
  <c r="N13" i="3"/>
  <c r="O13" i="3" s="1"/>
  <c r="N20" i="3"/>
  <c r="O20" i="3" s="1"/>
  <c r="O12" i="3"/>
  <c r="N14" i="3"/>
  <c r="O14" i="3" s="1"/>
  <c r="N5" i="3"/>
  <c r="O5" i="3" s="1"/>
  <c r="N9" i="3"/>
  <c r="O9" i="3" s="1"/>
  <c r="G16" i="3"/>
  <c r="F10" i="3"/>
  <c r="G10" i="3" s="1"/>
  <c r="F17" i="3"/>
  <c r="G17" i="3" s="1"/>
  <c r="F15" i="3"/>
  <c r="G15" i="3" s="1"/>
  <c r="F21" i="3"/>
  <c r="G21" i="3" s="1"/>
  <c r="F18" i="3"/>
  <c r="G18" i="3" s="1"/>
  <c r="F8" i="3"/>
  <c r="G8" i="3" s="1"/>
  <c r="F6" i="3"/>
  <c r="G6" i="3" s="1"/>
  <c r="F19" i="3"/>
  <c r="G19" i="3" s="1"/>
  <c r="F7" i="3"/>
  <c r="G7" i="3" s="1"/>
  <c r="F11" i="3"/>
  <c r="G11" i="3" s="1"/>
  <c r="F22" i="3"/>
  <c r="G22" i="3" s="1"/>
  <c r="F13" i="3"/>
  <c r="G13" i="3" s="1"/>
  <c r="F20" i="3"/>
  <c r="G20" i="3" s="1"/>
  <c r="F12" i="3"/>
  <c r="G12" i="3" s="1"/>
  <c r="F14" i="3"/>
  <c r="G14" i="3" s="1"/>
  <c r="G5" i="3"/>
  <c r="G9" i="3"/>
  <c r="J9" i="3"/>
  <c r="K9" i="3" s="1"/>
  <c r="Q5" i="3" l="1"/>
  <c r="Q9" i="3"/>
  <c r="Q6" i="3"/>
  <c r="Q20" i="3"/>
  <c r="Q12" i="3"/>
  <c r="Q14" i="3"/>
  <c r="Q11" i="3"/>
  <c r="Q15" i="3"/>
  <c r="Q17" i="3"/>
  <c r="Q14" i="2"/>
  <c r="Q8" i="2"/>
  <c r="Q10" i="2"/>
  <c r="Q11" i="2"/>
  <c r="Q13" i="3" l="1"/>
  <c r="Q7" i="3"/>
  <c r="Q19" i="3"/>
  <c r="Q10" i="3"/>
  <c r="Q18" i="3"/>
  <c r="Q22" i="3"/>
  <c r="Q16" i="3"/>
  <c r="Q8" i="3"/>
  <c r="Q21" i="3"/>
  <c r="Q5" i="2"/>
  <c r="Q7" i="2"/>
  <c r="Q13" i="2"/>
  <c r="Q6" i="2"/>
  <c r="Q9" i="2"/>
  <c r="Q12" i="2"/>
  <c r="N8" i="1"/>
  <c r="O8" i="1" s="1"/>
  <c r="N12" i="1"/>
  <c r="O12" i="1" s="1"/>
  <c r="N16" i="1"/>
  <c r="O16" i="1" s="1"/>
  <c r="N13" i="1"/>
  <c r="O13" i="1" s="1"/>
  <c r="N6" i="1"/>
  <c r="O6" i="1" s="1"/>
  <c r="N5" i="1"/>
  <c r="O5" i="1" s="1"/>
  <c r="N14" i="1"/>
  <c r="O14" i="1" s="1"/>
  <c r="N7" i="1"/>
  <c r="O7" i="1" s="1"/>
  <c r="N11" i="1"/>
  <c r="N10" i="1"/>
  <c r="O10" i="1" s="1"/>
  <c r="N9" i="1"/>
  <c r="N15" i="1"/>
  <c r="O15" i="1" s="1"/>
  <c r="J8" i="1"/>
  <c r="K8" i="1" s="1"/>
  <c r="J12" i="1"/>
  <c r="K12" i="1" s="1"/>
  <c r="J16" i="1"/>
  <c r="K16" i="1" s="1"/>
  <c r="J13" i="1"/>
  <c r="K13" i="1" s="1"/>
  <c r="J6" i="1"/>
  <c r="K6" i="1" s="1"/>
  <c r="J5" i="1"/>
  <c r="K5" i="1" s="1"/>
  <c r="J14" i="1"/>
  <c r="K14" i="1" s="1"/>
  <c r="J7" i="1"/>
  <c r="K7" i="1" s="1"/>
  <c r="J11" i="1"/>
  <c r="K11" i="1" s="1"/>
  <c r="J10" i="1"/>
  <c r="K10" i="1" s="1"/>
  <c r="J9" i="1"/>
  <c r="K9" i="1" s="1"/>
  <c r="J15" i="1"/>
  <c r="K15" i="1" s="1"/>
  <c r="F8" i="1"/>
  <c r="G8" i="1" s="1"/>
  <c r="F12" i="1"/>
  <c r="G12" i="1" s="1"/>
  <c r="G14" i="1"/>
  <c r="F15" i="1"/>
  <c r="R12" i="3" l="1"/>
  <c r="R20" i="3"/>
  <c r="R14" i="3"/>
  <c r="R13" i="3"/>
  <c r="R22" i="3"/>
  <c r="R18" i="3"/>
  <c r="R7" i="3"/>
  <c r="R19" i="3"/>
  <c r="R9" i="3"/>
  <c r="R17" i="3"/>
  <c r="R10" i="3"/>
  <c r="R15" i="3"/>
  <c r="R21" i="3"/>
  <c r="G15" i="1"/>
  <c r="R8" i="3"/>
  <c r="O9" i="1"/>
  <c r="R11" i="2"/>
  <c r="R14" i="2"/>
  <c r="R10" i="2"/>
  <c r="R8" i="2"/>
  <c r="Q10" i="1"/>
  <c r="O11" i="1"/>
  <c r="Q11" i="1" s="1"/>
  <c r="R9" i="2"/>
  <c r="R6" i="2"/>
  <c r="R12" i="2"/>
  <c r="Q16" i="1"/>
  <c r="Q6" i="1"/>
  <c r="Q8" i="1"/>
  <c r="Q12" i="1"/>
  <c r="R5" i="2"/>
  <c r="R13" i="2"/>
  <c r="Q5" i="1"/>
  <c r="Q7" i="1"/>
  <c r="Q13" i="1"/>
  <c r="Q15" i="1"/>
  <c r="Q14" i="1"/>
  <c r="Q9" i="1" l="1"/>
  <c r="R5" i="1" l="1"/>
  <c r="R15" i="1"/>
  <c r="R11" i="1"/>
  <c r="R10" i="1"/>
  <c r="R14" i="1"/>
  <c r="R13" i="1"/>
  <c r="R7" i="1"/>
  <c r="R8" i="1"/>
  <c r="R9" i="1"/>
</calcChain>
</file>

<file path=xl/sharedStrings.xml><?xml version="1.0" encoding="utf-8"?>
<sst xmlns="http://schemas.openxmlformats.org/spreadsheetml/2006/main" count="131" uniqueCount="78">
  <si>
    <t>Vārds, uzvārds</t>
  </si>
  <si>
    <t>Nr.p.k.</t>
  </si>
  <si>
    <t>Vieta</t>
  </si>
  <si>
    <t>1.vingr. desm. skaits</t>
  </si>
  <si>
    <t>1.vingr.Vieta</t>
  </si>
  <si>
    <t>1.vingr. Punkti kopā</t>
  </si>
  <si>
    <t>2.vingr. desm. skaits</t>
  </si>
  <si>
    <t>2.vingr.Vieta</t>
  </si>
  <si>
    <t>2.vingr. Punkti kopā</t>
  </si>
  <si>
    <t>3.vingr. desm. skaits</t>
  </si>
  <si>
    <t>3.vingr.Vieta</t>
  </si>
  <si>
    <t>3.vingr. Punkti kopā</t>
  </si>
  <si>
    <t>Punkti kopā</t>
  </si>
  <si>
    <t>Galvenais Tiesnesis: Andris Sosnars</t>
  </si>
  <si>
    <t>Andrejs Leonovičs</t>
  </si>
  <si>
    <t>Reinis Upītis</t>
  </si>
  <si>
    <t>Māris Rožāns</t>
  </si>
  <si>
    <t>Keita Rožāne</t>
  </si>
  <si>
    <t>Kristīne Ertmane</t>
  </si>
  <si>
    <t>Haralds Upītis</t>
  </si>
  <si>
    <t>Bruno Braunšteins</t>
  </si>
  <si>
    <t>Juris Poga</t>
  </si>
  <si>
    <t>3.vingr.augstākais</t>
  </si>
  <si>
    <t>2.vingr.augstākais</t>
  </si>
  <si>
    <t xml:space="preserve">VĪRIEŠI </t>
  </si>
  <si>
    <t>SIEVIETES</t>
  </si>
  <si>
    <t>Ivars Upītis</t>
  </si>
  <si>
    <t>Rita Pučekaite</t>
  </si>
  <si>
    <t>Igors Gailišs</t>
  </si>
  <si>
    <t>Genadijs Klementjevs</t>
  </si>
  <si>
    <t>Mārtiņš Sedelnieks</t>
  </si>
  <si>
    <t>Andis Kajons</t>
  </si>
  <si>
    <t>Jānis Ošiņš</t>
  </si>
  <si>
    <t>Dzimšanas gads</t>
  </si>
  <si>
    <t>Reinholds Zviedris</t>
  </si>
  <si>
    <t>Laila Miķelsone</t>
  </si>
  <si>
    <t>Elīna Apsīte-Beriņa</t>
  </si>
  <si>
    <t>Kristīne Meijere</t>
  </si>
  <si>
    <t>Undīne Bajale</t>
  </si>
  <si>
    <t>Mārtiņš Dzelmītis</t>
  </si>
  <si>
    <t>Sergejs Voravko</t>
  </si>
  <si>
    <t>Aleksandrs Daņilovs</t>
  </si>
  <si>
    <t>Ģirts Dambis</t>
  </si>
  <si>
    <t>Anatolijs Ševcovs</t>
  </si>
  <si>
    <t>Igors Gribusts</t>
  </si>
  <si>
    <t>1.vingr. augstākais</t>
  </si>
  <si>
    <t>1.vingr. Mērķī</t>
  </si>
  <si>
    <t>Mērķī kopā</t>
  </si>
  <si>
    <t>2.vingr. Mērķī</t>
  </si>
  <si>
    <t>3.vingr. Mērķī</t>
  </si>
  <si>
    <t>Kaspars Bajals</t>
  </si>
  <si>
    <t>Leonards Neperts</t>
  </si>
  <si>
    <t>Madara Tauriņa</t>
  </si>
  <si>
    <t>Iveta Atslēdziņa</t>
  </si>
  <si>
    <t>Jānis Valners</t>
  </si>
  <si>
    <t>Arvis Aukštikalnis</t>
  </si>
  <si>
    <t>Aivars Erels</t>
  </si>
  <si>
    <t>Ieva Jokste</t>
  </si>
  <si>
    <t>Imants Ozoliņš</t>
  </si>
  <si>
    <t>Otto Māris Zviedris</t>
  </si>
  <si>
    <t>Sergejs Pudulis</t>
  </si>
  <si>
    <t>Mikus Zvirbulis</t>
  </si>
  <si>
    <t>Jānis Osiņš</t>
  </si>
  <si>
    <t>Andris Čakars</t>
  </si>
  <si>
    <t>Ansis Biedris</t>
  </si>
  <si>
    <t>Elīna Čakare</t>
  </si>
  <si>
    <t>Veronika Saksona</t>
  </si>
  <si>
    <t>Juris Vilcāns</t>
  </si>
  <si>
    <t>Diāna Mašina</t>
  </si>
  <si>
    <t>Antra Vilcāne</t>
  </si>
  <si>
    <t>OGRES NOVADA 2025.GADA ATKLĀTAIS ČEMPIONĀTS LOŽU ŠAUŠANĀ 3.POSMS</t>
  </si>
  <si>
    <t>OGRES NOVADA 2025.GADA ATKLĀTAIS ČEMPIONĀTS LIETIŠĶAJĀ ŠAUŠANĀ 3.POSMS</t>
  </si>
  <si>
    <t>Ogre 22.11.2025.</t>
  </si>
  <si>
    <t>Toms Ābelis</t>
  </si>
  <si>
    <t>Rainers Valainis</t>
  </si>
  <si>
    <t>Solveiga Rjastas</t>
  </si>
  <si>
    <t>Sigvars Feldmanis</t>
  </si>
  <si>
    <t>Kaspars Villaus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</si>
</sst>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sz val="12"/>
      <color theme="4" tint="-0.49998474074526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1"/>
      <color theme="9" tint="-0.499984740745262"/>
      <name val="Calibri"/>
      <family val="2"/>
      <charset val="186"/>
      <scheme val="minor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0" fillId="0" borderId="7" xfId="0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2" borderId="13" xfId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color theme="9" tint="-0.499984740745262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ula9" displayName="Tabula9" ref="A4:R16" totalsRowShown="0" headerRowDxfId="92" dataDxfId="90" headerRowBorderDxfId="91" tableBorderDxfId="89">
  <autoFilter ref="A4:R16" xr:uid="{00000000-0009-0000-0100-000009000000}"/>
  <sortState xmlns:xlrd2="http://schemas.microsoft.com/office/spreadsheetml/2017/richdata2" ref="A5:R16">
    <sortCondition ref="R4:R16"/>
  </sortState>
  <tableColumns count="18">
    <tableColumn id="1" xr3:uid="{00000000-0010-0000-0600-000001000000}" name="Nr.p.k." dataDxfId="88"/>
    <tableColumn id="2" xr3:uid="{00000000-0010-0000-0600-000002000000}" name="Vārds, uzvārds" dataDxfId="87"/>
    <tableColumn id="18" xr3:uid="{00000000-0010-0000-0600-000012000000}" name="Dzimšanas gads" dataDxfId="86"/>
    <tableColumn id="3" xr3:uid="{00000000-0010-0000-0600-000003000000}" name="1.vingr. Mērķī" dataDxfId="85"/>
    <tableColumn id="4" xr3:uid="{00000000-0010-0000-0600-000004000000}" name="1.vingr. desm. skaits" dataDxfId="84"/>
    <tableColumn id="5" xr3:uid="{00000000-0010-0000-0600-000005000000}" name="1.vingr.Vieta" dataDxfId="83">
      <calculatedColumnFormula>IF(COUNTIF(D6:D16,D5), RANK($E5, $E$6:$E$14), RANK($D5, $D$6:$D$14))</calculatedColumnFormula>
    </tableColumn>
    <tableColumn id="6" xr3:uid="{00000000-0010-0000-0600-000006000000}" name="1.vingr. Punkti kopā" dataDxfId="82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600-000007000000}" name="2.vingr. Mērķī" dataDxfId="81"/>
    <tableColumn id="8" xr3:uid="{00000000-0010-0000-0600-000008000000}" name="2.vingr. desm. skaits" dataDxfId="80"/>
    <tableColumn id="9" xr3:uid="{00000000-0010-0000-0600-000009000000}" name="2.vingr.Vieta" dataDxfId="79">
      <calculatedColumnFormula>IF(ISBLANK(H5),"",RANK($D5,$D$6:$D$14)+SUMPRODUCT(($D$6:$D$14=H5)*(I5&lt;$E$6:$E$14)))</calculatedColumnFormula>
    </tableColumn>
    <tableColumn id="10" xr3:uid="{00000000-0010-0000-0600-00000A000000}" name="2.vingr. Punkti kopā" dataDxfId="78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600-00000B000000}" name="3.vingr. Mērķī" dataDxfId="77"/>
    <tableColumn id="12" xr3:uid="{00000000-0010-0000-0600-00000C000000}" name="3.vingr. desm. skaits" dataDxfId="76"/>
    <tableColumn id="13" xr3:uid="{00000000-0010-0000-0600-00000D000000}" name="3.vingr.Vieta" dataDxfId="75">
      <calculatedColumnFormula>IF(ISBLANK(L5),"",RANK($L5,$L$6:$L$17)+SUMPRODUCT(($L$6:$L$17=L5)*(M5&lt;$M$6:$M$17)))</calculatedColumnFormula>
    </tableColumn>
    <tableColumn id="14" xr3:uid="{00000000-0010-0000-0600-00000E000000}" name="3.vingr. Punkti kopā" dataDxfId="74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7" xr3:uid="{00000000-0010-0000-0600-000011000000}" name="Mērķī kopā" dataDxfId="73">
      <calculatedColumnFormula>IF(SUM(D5,H5,L5)=0,"",SUM(D5,H5,L5))</calculatedColumnFormula>
    </tableColumn>
    <tableColumn id="15" xr3:uid="{00000000-0010-0000-0600-00000F000000}" name="Punkti kopā" dataDxfId="72">
      <calculatedColumnFormula>G5+K5+O5</calculatedColumnFormula>
    </tableColumn>
    <tableColumn id="16" xr3:uid="{00000000-0010-0000-0600-000010000000}" name="Vieta" dataDxfId="71">
      <calculatedColumnFormula>IF(ISBLANK(Q6),"",RANK($Q6,$Q$6:$Q$17))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ula93" displayName="Tabula93" ref="A4:R14" totalsRowShown="0" headerRowDxfId="70" dataDxfId="68" headerRowBorderDxfId="69" tableBorderDxfId="67">
  <autoFilter ref="A4:R14" xr:uid="{00000000-0009-0000-0100-000002000000}"/>
  <sortState xmlns:xlrd2="http://schemas.microsoft.com/office/spreadsheetml/2017/richdata2" ref="A5:R14">
    <sortCondition ref="R4:R14"/>
  </sortState>
  <tableColumns count="18">
    <tableColumn id="1" xr3:uid="{00000000-0010-0000-0700-000001000000}" name="Nr.p.k." dataDxfId="66"/>
    <tableColumn id="2" xr3:uid="{00000000-0010-0000-0700-000002000000}" name="Vārds, uzvārds" dataDxfId="65"/>
    <tableColumn id="18" xr3:uid="{00000000-0010-0000-0700-000012000000}" name="Dzimšanas gads" dataDxfId="64"/>
    <tableColumn id="3" xr3:uid="{00000000-0010-0000-0700-000003000000}" name="1.vingr. Mērķī" dataDxfId="63"/>
    <tableColumn id="4" xr3:uid="{00000000-0010-0000-0700-000004000000}" name="1.vingr. desm. skaits" dataDxfId="62"/>
    <tableColumn id="5" xr3:uid="{00000000-0010-0000-0700-000005000000}" name="1.vingr.Vieta" dataDxfId="61">
      <calculatedColumnFormula>IF(COUNTIF(D6:D14,D5), RANK($E5, $E$6:$E$14), RANK($D5, $D$6:$D$14))</calculatedColumnFormula>
    </tableColumn>
    <tableColumn id="6" xr3:uid="{00000000-0010-0000-0700-000006000000}" name="1.vingr. Punkti kopā" dataDxfId="60">
      <calculatedColumnFormula>IF(ISBLANK(D5),"",IF($F5=1,20,IF($F5=2,18,IF($F5=3,16,IF($F5=4,15,IF($F5=5,14,IF($F5=6,13,IF($F5=7,12,IF($F5=8,11,IF($F5=9,10,IF($F5=10,9,IF($F5=11,8,IF($F5=12,7,IF($F5=13,6,IF($F5=14,5,IF($F5=15,4,IF($F5=16,3,IF($F5=17,2,IF($F5&gt;18,1,IF($F5=""," "))))))))))))))))))))</calculatedColumnFormula>
    </tableColumn>
    <tableColumn id="7" xr3:uid="{00000000-0010-0000-0700-000007000000}" name="2.vingr. Mērķī" dataDxfId="59"/>
    <tableColumn id="8" xr3:uid="{00000000-0010-0000-0700-000008000000}" name="2.vingr. desm. skaits" dataDxfId="58"/>
    <tableColumn id="9" xr3:uid="{00000000-0010-0000-0700-000009000000}" name="2.vingr.Vieta" dataDxfId="57">
      <calculatedColumnFormula>IF(ISBLANK(H5),"",RANK($D5,$D$6:$D$14)+SUMPRODUCT(($D$6:$D$14=H5)*(I5&lt;$E$6:$E$14)))</calculatedColumnFormula>
    </tableColumn>
    <tableColumn id="10" xr3:uid="{00000000-0010-0000-0700-00000A000000}" name="2.vingr. Punkti kopā" dataDxfId="56">
      <calculatedColumnFormula>IF($F5=1,20,IF($F5=2,18,IF($F5=3,16,IF($F5=4,15,IF($F5=5,14,IF($F5=6,13,IF($F5=7,12,IF($F5=8,11,IF($F5=9,10,IF($F5=10,9,IF($F5=11,8,IF($F5=12,7,IF($F5=13,6,IF($F5=14,5,IF($F5=15,4,IF($F5=16,3,IF($F5=17,2,IF($F5=18,1,IF($F5=""," ")))))))))))))))))))</calculatedColumnFormula>
    </tableColumn>
    <tableColumn id="11" xr3:uid="{00000000-0010-0000-0700-00000B000000}" name="3.vingr. Mērķī" dataDxfId="55"/>
    <tableColumn id="12" xr3:uid="{00000000-0010-0000-0700-00000C000000}" name="3.vingr. desm. skaits" dataDxfId="54"/>
    <tableColumn id="13" xr3:uid="{00000000-0010-0000-0700-00000D000000}" name="3.vingr.Vieta" dataDxfId="53">
      <calculatedColumnFormula>IF(ISBLANK(L5),"",RANK($L5,$L$6:$L$15)+SUMPRODUCT(($L$6:$L$15=L5)*(M5&lt;$M$6:$M$15)))</calculatedColumnFormula>
    </tableColumn>
    <tableColumn id="14" xr3:uid="{00000000-0010-0000-0700-00000E000000}" name="3.vingr. Punkti kopā" dataDxfId="52">
      <calculatedColumnFormula>IF(ISBLANK(L5),"",IF($N5=1,20,IF($N5=2,18,IF($N5=3,16,IF($N5=4,15,IF($N5=5,14,IF($N5=6,13,IF($N5=7,12,IF($N5=8,11,IF($N5=9,10,IF($N5=10,9,IF($N5=11,8,IF($N5=12,7,IF($N5=13,6,IF($N5=14,5,IF($N5=15,4,IF($N5=16,3,IF($N5=17,2,IF($N5&gt;18,1,IF($N5=""," "))))))))))))))))))))</calculatedColumnFormula>
    </tableColumn>
    <tableColumn id="17" xr3:uid="{00000000-0010-0000-0700-000011000000}" name="Mērķī kopā" dataDxfId="51">
      <calculatedColumnFormula>IF(SUM(D5,H5,L5)=0,"",SUM(D5,H5,L5))</calculatedColumnFormula>
    </tableColumn>
    <tableColumn id="15" xr3:uid="{00000000-0010-0000-0700-00000F000000}" name="Punkti kopā" dataDxfId="50">
      <calculatedColumnFormula>G5+K5+O5</calculatedColumnFormula>
    </tableColumn>
    <tableColumn id="16" xr3:uid="{00000000-0010-0000-0700-000010000000}" name="Vieta" dataDxfId="49">
      <calculatedColumnFormula>IF(ISBLANK(Q6),"",RANK($Q6,$Q$6:$Q$15))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ula95" displayName="Tabula95" ref="A4:R22" totalsRowShown="0" headerRowDxfId="48" dataDxfId="46" headerRowBorderDxfId="47" tableBorderDxfId="45">
  <autoFilter ref="A4:R22" xr:uid="{00000000-0009-0000-0100-000004000000}"/>
  <sortState xmlns:xlrd2="http://schemas.microsoft.com/office/spreadsheetml/2017/richdata2" ref="A5:R22">
    <sortCondition ref="R4:R22"/>
  </sortState>
  <tableColumns count="18">
    <tableColumn id="1" xr3:uid="{00000000-0010-0000-0800-000001000000}" name="Nr.p.k." dataDxfId="44"/>
    <tableColumn id="2" xr3:uid="{00000000-0010-0000-0800-000002000000}" name="Vārds, uzvārds" dataDxfId="43"/>
    <tableColumn id="8" xr3:uid="{00000000-0010-0000-0800-000008000000}" name="Dzimšanas gads" dataDxfId="42"/>
    <tableColumn id="3" xr3:uid="{00000000-0010-0000-0800-000003000000}" name="1.vingr. Mērķī" dataDxfId="41"/>
    <tableColumn id="4" xr3:uid="{00000000-0010-0000-0800-000004000000}" name="1.vingr. augstākais" dataDxfId="40"/>
    <tableColumn id="5" xr3:uid="{00000000-0010-0000-0800-000005000000}" name="1.vingr.Vieta" dataDxfId="39">
      <calculatedColumnFormula>IF(COUNTIF(D6:D22,D5), RANK($E5, $E$6:$E$14), RANK($D5, $D$6:$D$14))</calculatedColumnFormula>
    </tableColumn>
    <tableColumn id="6" xr3:uid="{00000000-0010-0000-0800-000006000000}" name="1.vingr. Punkti kopā" dataDxfId="38">
      <calculatedColumnFormula>IF(ISBLANK(D5),"",IF($F5=1,20,IF($F5=2,18,IF($F5=3,16,IF($F5=4,15,IF($F5=5,14,IF($F5=6,13,IF($F5=7,12,IF($F5=8,11,IF($F5=9,10,IF($F5=10,9,IF($F5=11,8,IF($F5=12,7,IF($F5=13,6,IF($F5=14,5,IF($F5=15,4,IF($F5=16,3,IF($F5=17,2,IF($F5&gt;=18,1,IF($F5=""," "))))))))))))))))))))</calculatedColumnFormula>
    </tableColumn>
    <tableColumn id="7" xr3:uid="{00000000-0010-0000-0800-000007000000}" name="2.vingr. Mērķī" dataDxfId="37"/>
    <tableColumn id="17" xr3:uid="{00000000-0010-0000-0800-000011000000}" name="2.vingr.augstākais" dataDxfId="36"/>
    <tableColumn id="9" xr3:uid="{00000000-0010-0000-0800-000009000000}" name="2.vingr.Vieta" dataDxfId="35">
      <calculatedColumnFormula>IF(ISBLANK(H5),"",RANK($H5,$H$5:$H$22)+SUMPRODUCT(($H$5:$H$22=H5)*(I5&lt;$I$5:$I$22)))</calculatedColumnFormula>
    </tableColumn>
    <tableColumn id="10" xr3:uid="{00000000-0010-0000-0800-00000A000000}" name="2.vingr. Punkti kopā" dataDxfId="34">
      <calculatedColumnFormula>IF(ISBLANK(H5),"",IF($J5=1,20,IF($J5=2,18,IF($J5=3,16,IF($J5=4,15,IF($J5=5,14,IF($J5=6,13,IF($J5=7,12,IF($J5=8,11,IF($J5=9,10,IF($J5=10,9,IF($J5=11,8,IF($J5=12,7,IF($J5=13,6,IF($J5=14,5,IF($J5=15,4,IF($J5=16,3,IF($J5=17,2,IF($J5&gt;=18,1,)))))))))))))))))))</calculatedColumnFormula>
    </tableColumn>
    <tableColumn id="11" xr3:uid="{00000000-0010-0000-0800-00000B000000}" name="3.vingr. Mērķī" dataDxfId="33"/>
    <tableColumn id="18" xr3:uid="{00000000-0010-0000-0800-000012000000}" name="3.vingr.augstākais" dataDxfId="32"/>
    <tableColumn id="13" xr3:uid="{00000000-0010-0000-0800-00000D000000}" name="3.vingr.Vieta" dataDxfId="31">
      <calculatedColumnFormula>IF(ISBLANK(L5),"",RANK($L5,$L$6:$L$23))</calculatedColumnFormula>
    </tableColumn>
    <tableColumn id="14" xr3:uid="{00000000-0010-0000-0800-00000E000000}" name="3.vingr. Punkti kopā" dataDxfId="30">
      <calculatedColumnFormula>IF(ISBLANK(L5),"",IF($N5=1,20,IF($N5=2,18,IF($N5=3,16,IF($N5=4,15,IF($N5=5,14,IF($N5=6,13,IF($N5=7,12,IF($N5=8,11,IF($N5=9,10,IF($N5=10,9,IF($N5=11,8,IF($N5=12,7,IF($N5=13,6,IF($N5=14,5,IF($N5=15,4,IF($N5=16,3,IF($N5=17,2,IF($N5&gt;=18,1,IF($N5=""," "))))))))))))))))))))</calculatedColumnFormula>
    </tableColumn>
    <tableColumn id="12" xr3:uid="{00000000-0010-0000-0800-00000C000000}" name="Mērķī kopā" dataDxfId="29">
      <calculatedColumnFormula>IF(SUM(D5,H5,L5)=0,"",SUM(D5,H5,L5))</calculatedColumnFormula>
    </tableColumn>
    <tableColumn id="15" xr3:uid="{00000000-0010-0000-0800-00000F000000}" name="Punkti kopā" dataDxfId="28">
      <calculatedColumnFormula>G5+K5+O5</calculatedColumnFormula>
    </tableColumn>
    <tableColumn id="16" xr3:uid="{00000000-0010-0000-0800-000010000000}" name="Vieta" dataDxfId="27">
      <calculatedColumnFormula>IF(ISBLANK(Q6),"",RANK($Q6,$Q$6:$Q$23))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R17"/>
  <sheetViews>
    <sheetView zoomScale="84" zoomScaleNormal="84" workbookViewId="0">
      <selection activeCell="H20" sqref="H2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20.25" customHeight="1" x14ac:dyDescent="0.3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" customHeight="1" x14ac:dyDescent="0.3">
      <c r="A2" s="9"/>
      <c r="B2" s="9"/>
      <c r="C2" s="9"/>
      <c r="D2" s="9"/>
      <c r="E2" s="9"/>
      <c r="F2" s="9"/>
      <c r="G2" s="9"/>
      <c r="H2" s="9"/>
      <c r="I2" s="9" t="s">
        <v>24</v>
      </c>
      <c r="J2" s="9"/>
      <c r="K2" s="9"/>
      <c r="L2" s="9" t="s">
        <v>72</v>
      </c>
      <c r="M2" s="9"/>
      <c r="N2" s="9"/>
      <c r="O2" s="9"/>
      <c r="P2" s="9"/>
      <c r="Q2" s="9"/>
      <c r="R2" s="9"/>
    </row>
    <row r="3" spans="1:18" ht="15" customHeight="1" x14ac:dyDescent="0.25">
      <c r="A3" s="10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33</v>
      </c>
      <c r="D4" s="5" t="s">
        <v>46</v>
      </c>
      <c r="E4" s="6" t="s">
        <v>3</v>
      </c>
      <c r="F4" s="6" t="s">
        <v>4</v>
      </c>
      <c r="G4" s="6" t="s">
        <v>5</v>
      </c>
      <c r="H4" s="5" t="s">
        <v>48</v>
      </c>
      <c r="I4" s="6" t="s">
        <v>6</v>
      </c>
      <c r="J4" s="6" t="s">
        <v>7</v>
      </c>
      <c r="K4" s="6" t="s">
        <v>8</v>
      </c>
      <c r="L4" s="5" t="s">
        <v>49</v>
      </c>
      <c r="M4" s="6" t="s">
        <v>9</v>
      </c>
      <c r="N4" s="6" t="s">
        <v>10</v>
      </c>
      <c r="O4" s="6" t="s">
        <v>11</v>
      </c>
      <c r="P4" s="6" t="s">
        <v>47</v>
      </c>
      <c r="Q4" s="6" t="s">
        <v>12</v>
      </c>
      <c r="R4" s="7" t="s">
        <v>2</v>
      </c>
    </row>
    <row r="5" spans="1:18" ht="15.75" x14ac:dyDescent="0.25">
      <c r="A5" s="13">
        <v>7</v>
      </c>
      <c r="B5" s="14" t="s">
        <v>19</v>
      </c>
      <c r="C5" s="19">
        <v>2002</v>
      </c>
      <c r="D5" s="15">
        <v>97</v>
      </c>
      <c r="E5" s="16">
        <v>7</v>
      </c>
      <c r="F5" s="21">
        <f t="shared" ref="F5:F16" si="0">IF(ISBLANK(D5),"",RANK($D5,$D$5:$D$16)+SUMPRODUCT(($D$5:$D$16=D5)*(E5&lt;$E$5:$E$16)))</f>
        <v>4</v>
      </c>
      <c r="G5" s="21">
        <f t="shared" ref="G5:G16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15</v>
      </c>
      <c r="H5" s="15">
        <v>93</v>
      </c>
      <c r="I5" s="16">
        <v>5</v>
      </c>
      <c r="J5" s="21">
        <f t="shared" ref="J5:J16" si="2">IF(ISBLANK(H5),"",RANK($H5,$H$5:$H$16)+SUMPRODUCT(($H$5:$H$16=H5)*(I5&lt;$I$5:$I$16)))</f>
        <v>1</v>
      </c>
      <c r="K5" s="21">
        <f t="shared" ref="K5:K16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15">
        <v>85</v>
      </c>
      <c r="M5" s="16">
        <v>1</v>
      </c>
      <c r="N5" s="21">
        <f t="shared" ref="N5:N16" si="4">IF(ISBLANK(L5),"",RANK($L5,$L$5:$L$16)+SUMPRODUCT(($L$5:$L$16=L5)*(M5&lt;$M$5:$M$16)))</f>
        <v>3</v>
      </c>
      <c r="O5" s="25">
        <f t="shared" ref="O5:O16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16</v>
      </c>
      <c r="P5" s="26">
        <f t="shared" ref="P5:P16" si="6">IF(SUM(D5,H5,L5)=0,"",SUM(D5,H5,L5))</f>
        <v>275</v>
      </c>
      <c r="Q5" s="21">
        <f t="shared" ref="Q5:Q16" si="7">IF(ISBLANK(L5),"",SUM(G5,K5,O5))</f>
        <v>51</v>
      </c>
      <c r="R5" s="21">
        <f>IF(ISBLANK(L5),"",RANK($Q5,$Q$5:$Q$16))</f>
        <v>1</v>
      </c>
    </row>
    <row r="6" spans="1:18" ht="15.75" x14ac:dyDescent="0.25">
      <c r="A6" s="2">
        <v>6</v>
      </c>
      <c r="B6" s="8" t="s">
        <v>15</v>
      </c>
      <c r="C6" s="20">
        <v>1998</v>
      </c>
      <c r="D6" s="11">
        <v>98</v>
      </c>
      <c r="E6" s="12">
        <v>8</v>
      </c>
      <c r="F6" s="21">
        <f t="shared" si="0"/>
        <v>1</v>
      </c>
      <c r="G6" s="21">
        <f t="shared" si="1"/>
        <v>20</v>
      </c>
      <c r="H6" s="11">
        <v>90</v>
      </c>
      <c r="I6" s="12">
        <v>4</v>
      </c>
      <c r="J6" s="21">
        <f t="shared" si="2"/>
        <v>3</v>
      </c>
      <c r="K6" s="21">
        <f t="shared" si="3"/>
        <v>16</v>
      </c>
      <c r="L6" s="11">
        <v>83</v>
      </c>
      <c r="M6" s="12">
        <v>3</v>
      </c>
      <c r="N6" s="21">
        <f t="shared" si="4"/>
        <v>4</v>
      </c>
      <c r="O6" s="25">
        <f t="shared" si="5"/>
        <v>15</v>
      </c>
      <c r="P6" s="27">
        <f t="shared" si="6"/>
        <v>271</v>
      </c>
      <c r="Q6" s="21">
        <f t="shared" si="7"/>
        <v>51</v>
      </c>
      <c r="R6" s="21">
        <v>2</v>
      </c>
    </row>
    <row r="7" spans="1:18" ht="15.75" x14ac:dyDescent="0.25">
      <c r="A7" s="2">
        <v>9</v>
      </c>
      <c r="B7" s="8" t="s">
        <v>40</v>
      </c>
      <c r="C7" s="20">
        <v>1980</v>
      </c>
      <c r="D7" s="11">
        <v>97</v>
      </c>
      <c r="E7" s="12">
        <v>7</v>
      </c>
      <c r="F7" s="21">
        <f t="shared" si="0"/>
        <v>4</v>
      </c>
      <c r="G7" s="21">
        <f t="shared" si="1"/>
        <v>15</v>
      </c>
      <c r="H7" s="11">
        <v>90</v>
      </c>
      <c r="I7" s="12">
        <v>4</v>
      </c>
      <c r="J7" s="21">
        <f t="shared" si="2"/>
        <v>3</v>
      </c>
      <c r="K7" s="21">
        <f t="shared" si="3"/>
        <v>16</v>
      </c>
      <c r="L7" s="11">
        <v>86</v>
      </c>
      <c r="M7" s="12">
        <v>2</v>
      </c>
      <c r="N7" s="21">
        <f t="shared" si="4"/>
        <v>2</v>
      </c>
      <c r="O7" s="25">
        <f t="shared" si="5"/>
        <v>18</v>
      </c>
      <c r="P7" s="27">
        <f t="shared" si="6"/>
        <v>273</v>
      </c>
      <c r="Q7" s="21">
        <f t="shared" si="7"/>
        <v>49</v>
      </c>
      <c r="R7" s="21">
        <f>IF(ISBLANK(L7),"",RANK($Q7,$Q$5:$Q$16))</f>
        <v>3</v>
      </c>
    </row>
    <row r="8" spans="1:18" ht="15.75" x14ac:dyDescent="0.25">
      <c r="A8" s="2">
        <v>2</v>
      </c>
      <c r="B8" s="8" t="s">
        <v>21</v>
      </c>
      <c r="C8" s="20">
        <v>1974</v>
      </c>
      <c r="D8" s="11">
        <v>98</v>
      </c>
      <c r="E8" s="12">
        <v>8</v>
      </c>
      <c r="F8" s="21">
        <f t="shared" si="0"/>
        <v>1</v>
      </c>
      <c r="G8" s="21">
        <f t="shared" si="1"/>
        <v>20</v>
      </c>
      <c r="H8" s="11">
        <v>89</v>
      </c>
      <c r="I8" s="12">
        <v>2</v>
      </c>
      <c r="J8" s="21">
        <f t="shared" si="2"/>
        <v>5</v>
      </c>
      <c r="K8" s="21">
        <f t="shared" si="3"/>
        <v>14</v>
      </c>
      <c r="L8" s="11">
        <v>83</v>
      </c>
      <c r="M8" s="12">
        <v>1</v>
      </c>
      <c r="N8" s="21">
        <f t="shared" si="4"/>
        <v>5</v>
      </c>
      <c r="O8" s="25">
        <f t="shared" si="5"/>
        <v>14</v>
      </c>
      <c r="P8" s="27">
        <f t="shared" si="6"/>
        <v>270</v>
      </c>
      <c r="Q8" s="21">
        <f t="shared" si="7"/>
        <v>48</v>
      </c>
      <c r="R8" s="21">
        <f>IF(ISBLANK(L8),"",RANK($Q8,$Q$5:$Q$16))</f>
        <v>4</v>
      </c>
    </row>
    <row r="9" spans="1:18" ht="15.75" x14ac:dyDescent="0.25">
      <c r="A9" s="2">
        <v>12</v>
      </c>
      <c r="B9" s="8" t="s">
        <v>32</v>
      </c>
      <c r="C9" s="20">
        <v>1977</v>
      </c>
      <c r="D9" s="11">
        <v>97</v>
      </c>
      <c r="E9" s="12">
        <v>8</v>
      </c>
      <c r="F9" s="21">
        <f t="shared" si="0"/>
        <v>3</v>
      </c>
      <c r="G9" s="21">
        <f t="shared" si="1"/>
        <v>16</v>
      </c>
      <c r="H9" s="11">
        <v>88</v>
      </c>
      <c r="I9" s="12">
        <v>2</v>
      </c>
      <c r="J9" s="21">
        <f t="shared" si="2"/>
        <v>6</v>
      </c>
      <c r="K9" s="21">
        <f t="shared" si="3"/>
        <v>13</v>
      </c>
      <c r="L9" s="11">
        <v>76</v>
      </c>
      <c r="M9" s="12">
        <v>1</v>
      </c>
      <c r="N9" s="21">
        <f t="shared" si="4"/>
        <v>9</v>
      </c>
      <c r="O9" s="25">
        <f t="shared" si="5"/>
        <v>10</v>
      </c>
      <c r="P9" s="27">
        <f t="shared" si="6"/>
        <v>261</v>
      </c>
      <c r="Q9" s="21">
        <f t="shared" si="7"/>
        <v>39</v>
      </c>
      <c r="R9" s="21">
        <f>IF(ISBLANK(L9),"",RANK($Q9,$Q$5:$Q$16))</f>
        <v>5</v>
      </c>
    </row>
    <row r="10" spans="1:18" ht="15.75" x14ac:dyDescent="0.25">
      <c r="A10" s="2">
        <v>11</v>
      </c>
      <c r="B10" s="8" t="s">
        <v>54</v>
      </c>
      <c r="C10" s="20">
        <v>1982</v>
      </c>
      <c r="D10" s="11">
        <v>84</v>
      </c>
      <c r="E10" s="12"/>
      <c r="F10" s="21">
        <f t="shared" si="0"/>
        <v>12</v>
      </c>
      <c r="G10" s="21">
        <f t="shared" si="1"/>
        <v>7</v>
      </c>
      <c r="H10" s="11">
        <v>79</v>
      </c>
      <c r="I10" s="12">
        <v>1</v>
      </c>
      <c r="J10" s="21">
        <f t="shared" si="2"/>
        <v>10</v>
      </c>
      <c r="K10" s="21">
        <f t="shared" si="3"/>
        <v>9</v>
      </c>
      <c r="L10" s="11">
        <v>87</v>
      </c>
      <c r="M10" s="12">
        <v>5</v>
      </c>
      <c r="N10" s="21">
        <f t="shared" si="4"/>
        <v>1</v>
      </c>
      <c r="O10" s="25">
        <f t="shared" si="5"/>
        <v>20</v>
      </c>
      <c r="P10" s="27">
        <f t="shared" si="6"/>
        <v>250</v>
      </c>
      <c r="Q10" s="21">
        <f t="shared" si="7"/>
        <v>36</v>
      </c>
      <c r="R10" s="21">
        <f>IF(ISBLANK(L10),"",RANK($Q10,$Q$5:$Q$16))</f>
        <v>6</v>
      </c>
    </row>
    <row r="11" spans="1:18" ht="15.75" x14ac:dyDescent="0.25">
      <c r="A11" s="2">
        <v>10</v>
      </c>
      <c r="B11" s="8" t="s">
        <v>63</v>
      </c>
      <c r="C11" s="20">
        <v>1988</v>
      </c>
      <c r="D11" s="11">
        <v>90</v>
      </c>
      <c r="E11" s="12">
        <v>4</v>
      </c>
      <c r="F11" s="21">
        <f t="shared" si="0"/>
        <v>7</v>
      </c>
      <c r="G11" s="21">
        <f t="shared" si="1"/>
        <v>12</v>
      </c>
      <c r="H11" s="11">
        <v>82</v>
      </c>
      <c r="I11" s="12">
        <v>1</v>
      </c>
      <c r="J11" s="21">
        <f t="shared" si="2"/>
        <v>8</v>
      </c>
      <c r="K11" s="21">
        <f t="shared" si="3"/>
        <v>11</v>
      </c>
      <c r="L11" s="11">
        <v>79</v>
      </c>
      <c r="M11" s="12">
        <v>1</v>
      </c>
      <c r="N11" s="21">
        <f t="shared" si="4"/>
        <v>7</v>
      </c>
      <c r="O11" s="25">
        <f t="shared" si="5"/>
        <v>12</v>
      </c>
      <c r="P11" s="27">
        <f t="shared" si="6"/>
        <v>251</v>
      </c>
      <c r="Q11" s="21">
        <f t="shared" si="7"/>
        <v>35</v>
      </c>
      <c r="R11" s="21">
        <f>IF(ISBLANK(L11),"",RANK($Q11,$Q$5:$Q$16))</f>
        <v>7</v>
      </c>
    </row>
    <row r="12" spans="1:18" ht="15.75" x14ac:dyDescent="0.25">
      <c r="A12" s="2">
        <v>3</v>
      </c>
      <c r="B12" s="8" t="s">
        <v>64</v>
      </c>
      <c r="C12" s="20">
        <v>1980</v>
      </c>
      <c r="D12" s="11">
        <v>86</v>
      </c>
      <c r="E12" s="12">
        <v>3</v>
      </c>
      <c r="F12" s="21">
        <f t="shared" si="0"/>
        <v>10</v>
      </c>
      <c r="G12" s="21">
        <f t="shared" si="1"/>
        <v>9</v>
      </c>
      <c r="H12" s="11">
        <v>92</v>
      </c>
      <c r="I12" s="12">
        <v>3</v>
      </c>
      <c r="J12" s="21">
        <f t="shared" si="2"/>
        <v>2</v>
      </c>
      <c r="K12" s="21">
        <f t="shared" si="3"/>
        <v>18</v>
      </c>
      <c r="L12" s="11">
        <v>73</v>
      </c>
      <c r="M12" s="12"/>
      <c r="N12" s="21">
        <f t="shared" si="4"/>
        <v>11</v>
      </c>
      <c r="O12" s="25">
        <f t="shared" si="5"/>
        <v>8</v>
      </c>
      <c r="P12" s="27">
        <f t="shared" si="6"/>
        <v>251</v>
      </c>
      <c r="Q12" s="21">
        <f t="shared" si="7"/>
        <v>35</v>
      </c>
      <c r="R12" s="21">
        <v>8</v>
      </c>
    </row>
    <row r="13" spans="1:18" ht="15.75" x14ac:dyDescent="0.25">
      <c r="A13" s="2">
        <v>5</v>
      </c>
      <c r="B13" s="8" t="s">
        <v>73</v>
      </c>
      <c r="C13" s="20">
        <v>1987</v>
      </c>
      <c r="D13" s="11">
        <v>90</v>
      </c>
      <c r="E13" s="12">
        <v>1</v>
      </c>
      <c r="F13" s="21">
        <f t="shared" si="0"/>
        <v>8</v>
      </c>
      <c r="G13" s="21">
        <f t="shared" si="1"/>
        <v>11</v>
      </c>
      <c r="H13" s="11">
        <v>81</v>
      </c>
      <c r="I13" s="12">
        <v>2</v>
      </c>
      <c r="J13" s="21">
        <f t="shared" si="2"/>
        <v>9</v>
      </c>
      <c r="K13" s="21">
        <f t="shared" si="3"/>
        <v>10</v>
      </c>
      <c r="L13" s="11">
        <v>79</v>
      </c>
      <c r="M13" s="12">
        <v>1</v>
      </c>
      <c r="N13" s="21">
        <f t="shared" si="4"/>
        <v>7</v>
      </c>
      <c r="O13" s="25">
        <f t="shared" si="5"/>
        <v>12</v>
      </c>
      <c r="P13" s="27">
        <f t="shared" si="6"/>
        <v>250</v>
      </c>
      <c r="Q13" s="21">
        <f t="shared" si="7"/>
        <v>33</v>
      </c>
      <c r="R13" s="21">
        <f>IF(ISBLANK(L13),"",RANK($Q13,$Q$5:$Q$16))</f>
        <v>9</v>
      </c>
    </row>
    <row r="14" spans="1:18" ht="15.75" x14ac:dyDescent="0.25">
      <c r="A14" s="2">
        <v>8</v>
      </c>
      <c r="B14" s="8" t="s">
        <v>74</v>
      </c>
      <c r="C14" s="20">
        <v>1998</v>
      </c>
      <c r="D14" s="11">
        <v>87</v>
      </c>
      <c r="E14" s="12">
        <v>2</v>
      </c>
      <c r="F14" s="21">
        <f t="shared" si="0"/>
        <v>9</v>
      </c>
      <c r="G14" s="21">
        <f t="shared" si="1"/>
        <v>10</v>
      </c>
      <c r="H14" s="11">
        <v>87</v>
      </c>
      <c r="I14" s="12">
        <v>3</v>
      </c>
      <c r="J14" s="21">
        <f t="shared" si="2"/>
        <v>7</v>
      </c>
      <c r="K14" s="21">
        <f t="shared" si="3"/>
        <v>12</v>
      </c>
      <c r="L14" s="11">
        <v>75</v>
      </c>
      <c r="M14" s="12">
        <v>1</v>
      </c>
      <c r="N14" s="21">
        <f t="shared" si="4"/>
        <v>10</v>
      </c>
      <c r="O14" s="25">
        <f t="shared" si="5"/>
        <v>9</v>
      </c>
      <c r="P14" s="27">
        <f t="shared" si="6"/>
        <v>249</v>
      </c>
      <c r="Q14" s="21">
        <f t="shared" si="7"/>
        <v>31</v>
      </c>
      <c r="R14" s="21">
        <f>IF(ISBLANK(L14),"",RANK($Q14,$Q$5:$Q$16))</f>
        <v>10</v>
      </c>
    </row>
    <row r="15" spans="1:18" ht="15.75" x14ac:dyDescent="0.25">
      <c r="A15" s="2">
        <v>1</v>
      </c>
      <c r="B15" s="8" t="s">
        <v>20</v>
      </c>
      <c r="C15" s="20">
        <v>1958</v>
      </c>
      <c r="D15" s="11">
        <v>85</v>
      </c>
      <c r="E15" s="12">
        <v>2</v>
      </c>
      <c r="F15" s="21">
        <f t="shared" si="0"/>
        <v>11</v>
      </c>
      <c r="G15" s="21">
        <f t="shared" si="1"/>
        <v>8</v>
      </c>
      <c r="H15" s="11">
        <v>72</v>
      </c>
      <c r="I15" s="12"/>
      <c r="J15" s="21">
        <f t="shared" si="2"/>
        <v>12</v>
      </c>
      <c r="K15" s="21">
        <f t="shared" si="3"/>
        <v>7</v>
      </c>
      <c r="L15" s="11">
        <v>82</v>
      </c>
      <c r="M15" s="12">
        <v>2</v>
      </c>
      <c r="N15" s="21">
        <f t="shared" si="4"/>
        <v>6</v>
      </c>
      <c r="O15" s="25">
        <f t="shared" si="5"/>
        <v>13</v>
      </c>
      <c r="P15" s="27">
        <f t="shared" si="6"/>
        <v>239</v>
      </c>
      <c r="Q15" s="21">
        <f t="shared" si="7"/>
        <v>28</v>
      </c>
      <c r="R15" s="21">
        <f>IF(ISBLANK(L15),"",RANK($Q15,$Q$5:$Q$16))</f>
        <v>11</v>
      </c>
    </row>
    <row r="16" spans="1:18" ht="16.5" thickBot="1" x14ac:dyDescent="0.3">
      <c r="A16" s="2">
        <v>4</v>
      </c>
      <c r="B16" s="8" t="s">
        <v>16</v>
      </c>
      <c r="C16" s="20">
        <v>1966</v>
      </c>
      <c r="D16" s="11">
        <v>93</v>
      </c>
      <c r="E16" s="12">
        <v>4</v>
      </c>
      <c r="F16" s="21">
        <f t="shared" si="0"/>
        <v>6</v>
      </c>
      <c r="G16" s="21">
        <f t="shared" si="1"/>
        <v>13</v>
      </c>
      <c r="H16" s="11">
        <v>73</v>
      </c>
      <c r="I16" s="12"/>
      <c r="J16" s="21">
        <f t="shared" si="2"/>
        <v>11</v>
      </c>
      <c r="K16" s="21">
        <f t="shared" si="3"/>
        <v>8</v>
      </c>
      <c r="L16" s="11">
        <v>72</v>
      </c>
      <c r="M16" s="12">
        <v>1</v>
      </c>
      <c r="N16" s="21">
        <f t="shared" si="4"/>
        <v>12</v>
      </c>
      <c r="O16" s="25">
        <f t="shared" si="5"/>
        <v>7</v>
      </c>
      <c r="P16" s="27">
        <f t="shared" si="6"/>
        <v>238</v>
      </c>
      <c r="Q16" s="21">
        <f t="shared" si="7"/>
        <v>28</v>
      </c>
      <c r="R16" s="21">
        <v>12</v>
      </c>
    </row>
    <row r="17" spans="1:11" x14ac:dyDescent="0.25">
      <c r="A17" s="10"/>
      <c r="H17" s="1"/>
      <c r="I17" s="1"/>
      <c r="J17" s="1"/>
      <c r="K17" s="3"/>
    </row>
  </sheetData>
  <conditionalFormatting sqref="F5:F16">
    <cfRule type="duplicateValues" dxfId="26" priority="255"/>
  </conditionalFormatting>
  <conditionalFormatting sqref="G5:G16">
    <cfRule type="duplicateValues" dxfId="25" priority="256"/>
  </conditionalFormatting>
  <conditionalFormatting sqref="J5:J16">
    <cfRule type="duplicateValues" dxfId="24" priority="257"/>
  </conditionalFormatting>
  <conditionalFormatting sqref="K5:K16">
    <cfRule type="duplicateValues" dxfId="23" priority="258"/>
  </conditionalFormatting>
  <conditionalFormatting sqref="N5:N16">
    <cfRule type="duplicateValues" dxfId="22" priority="259"/>
  </conditionalFormatting>
  <conditionalFormatting sqref="O5:O16">
    <cfRule type="duplicateValues" dxfId="21" priority="260"/>
  </conditionalFormatting>
  <conditionalFormatting sqref="P5:P16">
    <cfRule type="duplicateValues" dxfId="20" priority="261"/>
  </conditionalFormatting>
  <conditionalFormatting sqref="Q5:Q16">
    <cfRule type="duplicateValues" dxfId="19" priority="262"/>
  </conditionalFormatting>
  <conditionalFormatting sqref="R5:R16">
    <cfRule type="duplicateValues" dxfId="18" priority="263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7" max="25" man="1"/>
  </rowBreaks>
  <colBreaks count="1" manualBreakCount="1">
    <brk id="22" max="20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R15"/>
  <sheetViews>
    <sheetView zoomScale="96" zoomScaleNormal="96" workbookViewId="0">
      <selection activeCell="L23" sqref="L23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" customHeight="1" x14ac:dyDescent="0.3">
      <c r="A2" s="9"/>
      <c r="B2" s="9"/>
      <c r="C2" s="9"/>
      <c r="D2" s="9"/>
      <c r="E2" s="9"/>
      <c r="F2" s="9"/>
      <c r="G2" s="9"/>
      <c r="H2" s="9"/>
      <c r="I2" s="9" t="s">
        <v>25</v>
      </c>
      <c r="J2" s="9"/>
      <c r="K2" s="9"/>
      <c r="L2" s="9" t="s">
        <v>72</v>
      </c>
      <c r="M2" s="9"/>
      <c r="N2" s="9"/>
      <c r="O2" s="9"/>
      <c r="P2" s="9"/>
      <c r="Q2" s="9"/>
      <c r="R2" s="9"/>
    </row>
    <row r="3" spans="1:18" ht="15" customHeight="1" x14ac:dyDescent="0.25">
      <c r="A3" s="10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33</v>
      </c>
      <c r="D4" s="5" t="s">
        <v>46</v>
      </c>
      <c r="E4" s="6" t="s">
        <v>3</v>
      </c>
      <c r="F4" s="6" t="s">
        <v>4</v>
      </c>
      <c r="G4" s="6" t="s">
        <v>5</v>
      </c>
      <c r="H4" s="5" t="s">
        <v>48</v>
      </c>
      <c r="I4" s="6" t="s">
        <v>6</v>
      </c>
      <c r="J4" s="6" t="s">
        <v>7</v>
      </c>
      <c r="K4" s="6" t="s">
        <v>8</v>
      </c>
      <c r="L4" s="5" t="s">
        <v>49</v>
      </c>
      <c r="M4" s="6" t="s">
        <v>9</v>
      </c>
      <c r="N4" s="6" t="s">
        <v>10</v>
      </c>
      <c r="O4" s="6" t="s">
        <v>11</v>
      </c>
      <c r="P4" s="6" t="s">
        <v>47</v>
      </c>
      <c r="Q4" s="6" t="s">
        <v>12</v>
      </c>
      <c r="R4" s="7" t="s">
        <v>2</v>
      </c>
    </row>
    <row r="5" spans="1:18" ht="15.75" x14ac:dyDescent="0.25">
      <c r="A5" s="13">
        <v>2</v>
      </c>
      <c r="B5" s="22" t="s">
        <v>17</v>
      </c>
      <c r="C5" s="19">
        <v>1998</v>
      </c>
      <c r="D5" s="15">
        <v>94</v>
      </c>
      <c r="E5" s="16">
        <v>5</v>
      </c>
      <c r="F5" s="21">
        <f t="shared" ref="F5:F14" si="0">IF(ISBLANK(D5),"",RANK($D5,$D$5:$D$14)+SUMPRODUCT(($D$5:$D$14=D5)*(E5&lt;$E$5:$E$14)))</f>
        <v>2</v>
      </c>
      <c r="G5" s="21">
        <f t="shared" ref="G5:G14" si="1">IF(ISBLANK(D5),"",IF($F5=1,20,IF($F5=2,18,IF($F5=3,16,IF($F5=4,15,IF($F5=5,14,IF($F5=6,13,IF($F5=7,12,IF($F5=8,11,IF($F5=9,10,IF($F5=10,9,IF($F5=11,8,IF($F5=12,7,IF($F5=13,6,IF($F5=14,5,IF($F5=15,4,IF($F5=16,3,IF($F5=17,2,IF($F5&gt;18,1,IF($F5=""," "))))))))))))))))))))</f>
        <v>18</v>
      </c>
      <c r="H5" s="23">
        <v>91</v>
      </c>
      <c r="I5" s="24">
        <v>3</v>
      </c>
      <c r="J5" s="21">
        <f t="shared" ref="J5:J14" si="2">IF(ISBLANK(H5),"",RANK($H5,$H$5:$H$14)+SUMPRODUCT(($H$5:$H$14=H5)*(I5&lt;$I$5:$I$14)))</f>
        <v>4</v>
      </c>
      <c r="K5" s="21">
        <f t="shared" ref="K5:K14" si="3">IF(ISBLANK(H5),"",IF($J5=1,20,IF($J5=2,18,IF($J5=3,16,IF($J5=4,15,IF($J5=5,14,IF($J5=6,13,IF($J5=7,12,IF($J5=8,11,IF($J5=9,10,IF($J5=10,9,IF($J5=11,8,IF($J5=12,7,IF($J5=13,6,IF($J5=14,5,IF($J5=15,4,IF($J5=16,3,IF($J5=17,2,IF($J5&gt;18,1,)))))))))))))))))))</f>
        <v>15</v>
      </c>
      <c r="L5" s="15">
        <v>91</v>
      </c>
      <c r="M5" s="16">
        <v>3</v>
      </c>
      <c r="N5" s="21">
        <f t="shared" ref="N5:N14" si="4">IF(ISBLANK(L5),"",RANK($L5,$L$5:$L$14)+SUMPRODUCT(($L$5:$L$14=L5)*(M5&lt;$M$5:$M$14)))</f>
        <v>1</v>
      </c>
      <c r="O5" s="25">
        <f t="shared" ref="O5:O14" si="5">IF(ISBLANK(L5),"",IF($N5=1,20,IF($N5=2,18,IF($N5=3,16,IF($N5=4,15,IF($N5=5,14,IF($N5=6,13,IF($N5=7,12,IF($N5=8,11,IF($N5=9,10,IF($N5=10,9,IF($N5=11,8,IF($N5=12,7,IF($N5=13,6,IF($N5=14,5,IF($N5=15,4,IF($N5=16,3,IF($N5=17,2,IF($N5&gt;18,1,IF($N5=""," "))))))))))))))))))))</f>
        <v>20</v>
      </c>
      <c r="P5" s="26">
        <f t="shared" ref="P5:P14" si="6">IF(SUM(D5,H5,L5)=0,"",SUM(D5,H5,L5))</f>
        <v>276</v>
      </c>
      <c r="Q5" s="21">
        <f t="shared" ref="Q5:Q14" si="7">IF(ISBLANK(L5),"",SUM(G5,K5,O5))</f>
        <v>53</v>
      </c>
      <c r="R5" s="21">
        <f>IF(ISBLANK(L5),"",RANK($Q5,$Q$5:$Q$14))</f>
        <v>1</v>
      </c>
    </row>
    <row r="6" spans="1:18" ht="15.75" x14ac:dyDescent="0.25">
      <c r="A6" s="2">
        <v>5</v>
      </c>
      <c r="B6" s="8" t="s">
        <v>66</v>
      </c>
      <c r="C6" s="20">
        <v>1993</v>
      </c>
      <c r="D6" s="11">
        <v>95</v>
      </c>
      <c r="E6" s="12">
        <v>6</v>
      </c>
      <c r="F6" s="21">
        <f t="shared" si="0"/>
        <v>1</v>
      </c>
      <c r="G6" s="21">
        <f t="shared" si="1"/>
        <v>20</v>
      </c>
      <c r="H6" s="15">
        <v>89</v>
      </c>
      <c r="I6" s="16">
        <v>4</v>
      </c>
      <c r="J6" s="21">
        <f t="shared" si="2"/>
        <v>5</v>
      </c>
      <c r="K6" s="21">
        <f t="shared" si="3"/>
        <v>14</v>
      </c>
      <c r="L6" s="11">
        <v>85</v>
      </c>
      <c r="M6" s="12">
        <v>2</v>
      </c>
      <c r="N6" s="21">
        <f t="shared" si="4"/>
        <v>3</v>
      </c>
      <c r="O6" s="25">
        <f t="shared" si="5"/>
        <v>16</v>
      </c>
      <c r="P6" s="27">
        <f t="shared" si="6"/>
        <v>269</v>
      </c>
      <c r="Q6" s="21">
        <f t="shared" si="7"/>
        <v>50</v>
      </c>
      <c r="R6" s="21">
        <f>IF(ISBLANK(L6),"",RANK($Q6,$Q$5:$Q$14))</f>
        <v>2</v>
      </c>
    </row>
    <row r="7" spans="1:18" ht="15.75" x14ac:dyDescent="0.25">
      <c r="A7" s="2">
        <v>6</v>
      </c>
      <c r="B7" s="8" t="s">
        <v>18</v>
      </c>
      <c r="C7" s="20">
        <v>1977</v>
      </c>
      <c r="D7" s="11">
        <v>92</v>
      </c>
      <c r="E7" s="12">
        <v>3</v>
      </c>
      <c r="F7" s="21">
        <f t="shared" si="0"/>
        <v>4</v>
      </c>
      <c r="G7" s="21">
        <f t="shared" si="1"/>
        <v>15</v>
      </c>
      <c r="H7" s="15">
        <v>93</v>
      </c>
      <c r="I7" s="16">
        <v>4</v>
      </c>
      <c r="J7" s="21">
        <f t="shared" si="2"/>
        <v>1</v>
      </c>
      <c r="K7" s="21">
        <f t="shared" si="3"/>
        <v>20</v>
      </c>
      <c r="L7" s="15">
        <v>83</v>
      </c>
      <c r="M7" s="16">
        <v>2</v>
      </c>
      <c r="N7" s="21">
        <f t="shared" si="4"/>
        <v>4</v>
      </c>
      <c r="O7" s="25">
        <f t="shared" si="5"/>
        <v>15</v>
      </c>
      <c r="P7" s="27">
        <f t="shared" si="6"/>
        <v>268</v>
      </c>
      <c r="Q7" s="21">
        <f t="shared" si="7"/>
        <v>50</v>
      </c>
      <c r="R7" s="21">
        <v>3</v>
      </c>
    </row>
    <row r="8" spans="1:18" ht="15.75" x14ac:dyDescent="0.25">
      <c r="A8" s="2">
        <v>9</v>
      </c>
      <c r="B8" s="8" t="s">
        <v>52</v>
      </c>
      <c r="C8" s="20">
        <v>1986</v>
      </c>
      <c r="D8" s="11">
        <v>90</v>
      </c>
      <c r="E8" s="12">
        <v>4</v>
      </c>
      <c r="F8" s="21">
        <f t="shared" si="0"/>
        <v>5</v>
      </c>
      <c r="G8" s="21">
        <f t="shared" si="1"/>
        <v>14</v>
      </c>
      <c r="H8" s="15">
        <v>91</v>
      </c>
      <c r="I8" s="16">
        <v>5</v>
      </c>
      <c r="J8" s="21">
        <f t="shared" si="2"/>
        <v>3</v>
      </c>
      <c r="K8" s="21">
        <f t="shared" si="3"/>
        <v>16</v>
      </c>
      <c r="L8" s="15">
        <v>86</v>
      </c>
      <c r="M8" s="16">
        <v>2</v>
      </c>
      <c r="N8" s="21">
        <f t="shared" si="4"/>
        <v>2</v>
      </c>
      <c r="O8" s="25">
        <f t="shared" si="5"/>
        <v>18</v>
      </c>
      <c r="P8" s="27">
        <f t="shared" si="6"/>
        <v>267</v>
      </c>
      <c r="Q8" s="21">
        <f t="shared" si="7"/>
        <v>48</v>
      </c>
      <c r="R8" s="21">
        <f t="shared" ref="R8:R14" si="8">IF(ISBLANK(L8),"",RANK($Q8,$Q$5:$Q$14))</f>
        <v>4</v>
      </c>
    </row>
    <row r="9" spans="1:18" ht="15.75" x14ac:dyDescent="0.25">
      <c r="A9" s="2">
        <v>4</v>
      </c>
      <c r="B9" s="8" t="s">
        <v>35</v>
      </c>
      <c r="C9" s="20">
        <v>1973</v>
      </c>
      <c r="D9" s="11">
        <v>94</v>
      </c>
      <c r="E9" s="12">
        <v>5</v>
      </c>
      <c r="F9" s="21">
        <f t="shared" si="0"/>
        <v>2</v>
      </c>
      <c r="G9" s="21">
        <f t="shared" si="1"/>
        <v>18</v>
      </c>
      <c r="H9" s="15">
        <v>87</v>
      </c>
      <c r="I9" s="16">
        <v>1</v>
      </c>
      <c r="J9" s="21">
        <f t="shared" si="2"/>
        <v>7</v>
      </c>
      <c r="K9" s="21">
        <f t="shared" si="3"/>
        <v>12</v>
      </c>
      <c r="L9" s="15">
        <v>79</v>
      </c>
      <c r="M9" s="16">
        <v>3</v>
      </c>
      <c r="N9" s="21">
        <f t="shared" si="4"/>
        <v>5</v>
      </c>
      <c r="O9" s="25">
        <f t="shared" si="5"/>
        <v>14</v>
      </c>
      <c r="P9" s="27">
        <f t="shared" si="6"/>
        <v>260</v>
      </c>
      <c r="Q9" s="21">
        <f t="shared" si="7"/>
        <v>44</v>
      </c>
      <c r="R9" s="21">
        <f t="shared" si="8"/>
        <v>5</v>
      </c>
    </row>
    <row r="10" spans="1:18" ht="15.75" x14ac:dyDescent="0.25">
      <c r="A10" s="2">
        <v>8</v>
      </c>
      <c r="B10" s="8" t="s">
        <v>65</v>
      </c>
      <c r="C10" s="20">
        <v>1990</v>
      </c>
      <c r="D10" s="11">
        <v>79</v>
      </c>
      <c r="E10" s="12"/>
      <c r="F10" s="21">
        <f t="shared" si="0"/>
        <v>9</v>
      </c>
      <c r="G10" s="21">
        <f t="shared" si="1"/>
        <v>10</v>
      </c>
      <c r="H10" s="15">
        <v>92</v>
      </c>
      <c r="I10" s="16">
        <v>4</v>
      </c>
      <c r="J10" s="21">
        <f t="shared" si="2"/>
        <v>2</v>
      </c>
      <c r="K10" s="21">
        <f t="shared" si="3"/>
        <v>18</v>
      </c>
      <c r="L10" s="15">
        <v>71</v>
      </c>
      <c r="M10" s="16"/>
      <c r="N10" s="21">
        <f t="shared" si="4"/>
        <v>7</v>
      </c>
      <c r="O10" s="25">
        <f t="shared" si="5"/>
        <v>12</v>
      </c>
      <c r="P10" s="27">
        <f t="shared" si="6"/>
        <v>242</v>
      </c>
      <c r="Q10" s="21">
        <f t="shared" si="7"/>
        <v>40</v>
      </c>
      <c r="R10" s="21">
        <f t="shared" si="8"/>
        <v>6</v>
      </c>
    </row>
    <row r="11" spans="1:18" ht="15.75" x14ac:dyDescent="0.25">
      <c r="A11" s="2">
        <v>7</v>
      </c>
      <c r="B11" s="8" t="s">
        <v>27</v>
      </c>
      <c r="C11" s="20">
        <v>1972</v>
      </c>
      <c r="D11" s="11">
        <v>84</v>
      </c>
      <c r="E11" s="12">
        <v>2</v>
      </c>
      <c r="F11" s="21">
        <f t="shared" si="0"/>
        <v>8</v>
      </c>
      <c r="G11" s="21">
        <f t="shared" si="1"/>
        <v>11</v>
      </c>
      <c r="H11" s="15">
        <v>88</v>
      </c>
      <c r="I11" s="16">
        <v>4</v>
      </c>
      <c r="J11" s="21">
        <f t="shared" si="2"/>
        <v>6</v>
      </c>
      <c r="K11" s="21">
        <f t="shared" si="3"/>
        <v>13</v>
      </c>
      <c r="L11" s="15">
        <v>78</v>
      </c>
      <c r="M11" s="16"/>
      <c r="N11" s="21">
        <f t="shared" si="4"/>
        <v>6</v>
      </c>
      <c r="O11" s="25">
        <f t="shared" si="5"/>
        <v>13</v>
      </c>
      <c r="P11" s="27">
        <f t="shared" si="6"/>
        <v>250</v>
      </c>
      <c r="Q11" s="21">
        <f t="shared" si="7"/>
        <v>37</v>
      </c>
      <c r="R11" s="21">
        <f t="shared" si="8"/>
        <v>7</v>
      </c>
    </row>
    <row r="12" spans="1:18" ht="15.75" x14ac:dyDescent="0.25">
      <c r="A12" s="2">
        <v>3</v>
      </c>
      <c r="B12" s="8" t="s">
        <v>53</v>
      </c>
      <c r="C12" s="20">
        <v>1978</v>
      </c>
      <c r="D12" s="11">
        <v>86</v>
      </c>
      <c r="E12" s="12">
        <v>2</v>
      </c>
      <c r="F12" s="21">
        <f t="shared" si="0"/>
        <v>7</v>
      </c>
      <c r="G12" s="21">
        <f t="shared" si="1"/>
        <v>12</v>
      </c>
      <c r="H12" s="15">
        <v>81</v>
      </c>
      <c r="I12" s="16">
        <v>1</v>
      </c>
      <c r="J12" s="21">
        <f t="shared" si="2"/>
        <v>8</v>
      </c>
      <c r="K12" s="21">
        <f t="shared" si="3"/>
        <v>11</v>
      </c>
      <c r="L12" s="15">
        <v>65</v>
      </c>
      <c r="M12" s="16">
        <v>1</v>
      </c>
      <c r="N12" s="21">
        <f t="shared" si="4"/>
        <v>8</v>
      </c>
      <c r="O12" s="25">
        <f t="shared" si="5"/>
        <v>11</v>
      </c>
      <c r="P12" s="27">
        <f t="shared" si="6"/>
        <v>232</v>
      </c>
      <c r="Q12" s="21">
        <f t="shared" si="7"/>
        <v>34</v>
      </c>
      <c r="R12" s="21">
        <f t="shared" si="8"/>
        <v>8</v>
      </c>
    </row>
    <row r="13" spans="1:18" ht="15.75" x14ac:dyDescent="0.25">
      <c r="A13" s="2">
        <v>1</v>
      </c>
      <c r="B13" s="8" t="s">
        <v>37</v>
      </c>
      <c r="C13" s="20">
        <v>1983</v>
      </c>
      <c r="D13" s="11">
        <v>88</v>
      </c>
      <c r="E13" s="12">
        <v>2</v>
      </c>
      <c r="F13" s="21">
        <f t="shared" si="0"/>
        <v>6</v>
      </c>
      <c r="G13" s="21">
        <f t="shared" si="1"/>
        <v>13</v>
      </c>
      <c r="H13" s="15">
        <v>80</v>
      </c>
      <c r="I13" s="16">
        <v>1</v>
      </c>
      <c r="J13" s="21">
        <f t="shared" si="2"/>
        <v>9</v>
      </c>
      <c r="K13" s="21">
        <f t="shared" si="3"/>
        <v>10</v>
      </c>
      <c r="L13" s="15">
        <v>63</v>
      </c>
      <c r="M13" s="16">
        <v>1</v>
      </c>
      <c r="N13" s="21">
        <f t="shared" si="4"/>
        <v>9</v>
      </c>
      <c r="O13" s="25">
        <f t="shared" si="5"/>
        <v>10</v>
      </c>
      <c r="P13" s="27">
        <f t="shared" si="6"/>
        <v>231</v>
      </c>
      <c r="Q13" s="21">
        <f t="shared" si="7"/>
        <v>33</v>
      </c>
      <c r="R13" s="21">
        <f t="shared" si="8"/>
        <v>9</v>
      </c>
    </row>
    <row r="14" spans="1:18" ht="15.75" x14ac:dyDescent="0.25">
      <c r="A14" s="2">
        <v>10</v>
      </c>
      <c r="B14" s="8" t="s">
        <v>75</v>
      </c>
      <c r="C14" s="20">
        <v>1975</v>
      </c>
      <c r="D14" s="11">
        <v>78</v>
      </c>
      <c r="E14" s="12">
        <v>1</v>
      </c>
      <c r="F14" s="21">
        <f t="shared" si="0"/>
        <v>10</v>
      </c>
      <c r="G14" s="21">
        <f t="shared" si="1"/>
        <v>9</v>
      </c>
      <c r="H14" s="15">
        <v>76</v>
      </c>
      <c r="I14" s="16">
        <v>2</v>
      </c>
      <c r="J14" s="21">
        <f t="shared" si="2"/>
        <v>10</v>
      </c>
      <c r="K14" s="21">
        <f t="shared" si="3"/>
        <v>9</v>
      </c>
      <c r="L14" s="15">
        <v>62</v>
      </c>
      <c r="M14" s="16"/>
      <c r="N14" s="21">
        <f t="shared" si="4"/>
        <v>10</v>
      </c>
      <c r="O14" s="25">
        <f t="shared" si="5"/>
        <v>9</v>
      </c>
      <c r="P14" s="27">
        <f t="shared" si="6"/>
        <v>216</v>
      </c>
      <c r="Q14" s="21">
        <f t="shared" si="7"/>
        <v>27</v>
      </c>
      <c r="R14" s="21">
        <f t="shared" si="8"/>
        <v>10</v>
      </c>
    </row>
    <row r="15" spans="1:18" x14ac:dyDescent="0.25">
      <c r="A15" s="10"/>
    </row>
  </sheetData>
  <conditionalFormatting sqref="F5:F14">
    <cfRule type="duplicateValues" dxfId="17" priority="281"/>
  </conditionalFormatting>
  <conditionalFormatting sqref="G5:G14">
    <cfRule type="duplicateValues" dxfId="16" priority="282"/>
  </conditionalFormatting>
  <conditionalFormatting sqref="J5:J14">
    <cfRule type="duplicateValues" dxfId="15" priority="283"/>
  </conditionalFormatting>
  <conditionalFormatting sqref="K5:K14">
    <cfRule type="duplicateValues" dxfId="14" priority="284"/>
  </conditionalFormatting>
  <conditionalFormatting sqref="N5:N14">
    <cfRule type="duplicateValues" dxfId="13" priority="285"/>
  </conditionalFormatting>
  <conditionalFormatting sqref="O5:O14">
    <cfRule type="duplicateValues" dxfId="12" priority="286"/>
  </conditionalFormatting>
  <conditionalFormatting sqref="P5:P14">
    <cfRule type="duplicateValues" dxfId="11" priority="287"/>
  </conditionalFormatting>
  <conditionalFormatting sqref="Q5:Q14">
    <cfRule type="duplicateValues" dxfId="10" priority="288"/>
  </conditionalFormatting>
  <conditionalFormatting sqref="R5:R14">
    <cfRule type="duplicateValues" dxfId="9" priority="289"/>
  </conditionalFormatting>
  <pageMargins left="0.7" right="0.7" top="0.75" bottom="0.75" header="0.3" footer="0.3"/>
  <pageSetup paperSize="9" scale="66" orientation="landscape" r:id="rId1"/>
  <colBreaks count="1" manualBreakCount="1">
    <brk id="18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R23"/>
  <sheetViews>
    <sheetView tabSelected="1" topLeftCell="A2" zoomScale="93" zoomScaleNormal="93" workbookViewId="0">
      <selection activeCell="T10" sqref="T10"/>
    </sheetView>
  </sheetViews>
  <sheetFormatPr defaultRowHeight="15" x14ac:dyDescent="0.25"/>
  <cols>
    <col min="1" max="1" width="8.7109375" customWidth="1"/>
    <col min="2" max="2" width="22.7109375" customWidth="1"/>
    <col min="3" max="3" width="12.7109375" customWidth="1"/>
    <col min="4" max="18" width="8.7109375" customWidth="1"/>
  </cols>
  <sheetData>
    <row r="1" spans="1:18" ht="15" customHeight="1" x14ac:dyDescent="0.3">
      <c r="A1" s="9" t="s">
        <v>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 t="s">
        <v>72</v>
      </c>
      <c r="M2" s="9"/>
      <c r="N2" s="9"/>
      <c r="O2" s="9"/>
      <c r="P2" s="9"/>
      <c r="Q2" s="9"/>
      <c r="R2" s="9"/>
    </row>
    <row r="3" spans="1:18" ht="15" customHeight="1" x14ac:dyDescent="0.25">
      <c r="A3" s="10" t="s">
        <v>13</v>
      </c>
    </row>
    <row r="4" spans="1:18" ht="46.9" customHeight="1" thickBot="1" x14ac:dyDescent="0.3">
      <c r="A4" s="4" t="s">
        <v>1</v>
      </c>
      <c r="B4" s="5" t="s">
        <v>0</v>
      </c>
      <c r="C4" s="5" t="s">
        <v>33</v>
      </c>
      <c r="D4" s="5" t="s">
        <v>46</v>
      </c>
      <c r="E4" s="6" t="s">
        <v>45</v>
      </c>
      <c r="F4" s="6" t="s">
        <v>4</v>
      </c>
      <c r="G4" s="6" t="s">
        <v>5</v>
      </c>
      <c r="H4" s="5" t="s">
        <v>48</v>
      </c>
      <c r="I4" s="5" t="s">
        <v>23</v>
      </c>
      <c r="J4" s="6" t="s">
        <v>7</v>
      </c>
      <c r="K4" s="6" t="s">
        <v>8</v>
      </c>
      <c r="L4" s="5" t="s">
        <v>49</v>
      </c>
      <c r="M4" s="5" t="s">
        <v>22</v>
      </c>
      <c r="N4" s="6" t="s">
        <v>10</v>
      </c>
      <c r="O4" s="6" t="s">
        <v>11</v>
      </c>
      <c r="P4" s="6" t="s">
        <v>47</v>
      </c>
      <c r="Q4" s="6" t="s">
        <v>12</v>
      </c>
      <c r="R4" s="7" t="s">
        <v>2</v>
      </c>
    </row>
    <row r="5" spans="1:18" ht="15.75" x14ac:dyDescent="0.25">
      <c r="A5" s="13">
        <v>18</v>
      </c>
      <c r="B5" s="28" t="s">
        <v>29</v>
      </c>
      <c r="C5" s="19">
        <v>1954</v>
      </c>
      <c r="D5" s="15">
        <v>91</v>
      </c>
      <c r="E5" s="16"/>
      <c r="F5" s="21">
        <f t="shared" ref="F5:F22" si="0">IF(ISBLANK(D5),"",RANK($D5,$D$5:$D$22)+SUMPRODUCT(($D$5:$D$22=D5)*(E5&lt;$E$5:$E$22)))</f>
        <v>2</v>
      </c>
      <c r="G5" s="21">
        <f t="shared" ref="G5:G22" si="1">IF(ISBLANK(D5),"",IF($F5=1,20,IF($F5=2,18,IF($F5=3,16,IF($F5=4,15,IF($F5=5,14,IF($F5=6,13,IF($F5=7,12,IF($F5=8,11,IF($F5=9,10,IF($F5=10,9,IF($F5=11,8,IF($F5=12,7,IF($F5=13,6,IF($F5=14,5,IF($F5=15,4,IF($F5=16,3,IF($F5=17,2,IF($F5&gt;=18,1,IF($F5=""," "))))))))))))))))))))</f>
        <v>18</v>
      </c>
      <c r="H5" s="15">
        <v>89</v>
      </c>
      <c r="I5" s="17"/>
      <c r="J5" s="21">
        <f t="shared" ref="J5:J22" si="2">IF(ISBLANK(H5),"",RANK($H5,$H$5:$H$22)+SUMPRODUCT(($H$5:$H$22=H5)*(I5&lt;$I$5:$I$22)))</f>
        <v>1</v>
      </c>
      <c r="K5" s="21">
        <f t="shared" ref="K5:K22" si="3">IF(ISBLANK(H5),"",IF($J5=1,20,IF($J5=2,18,IF($J5=3,16,IF($J5=4,15,IF($J5=5,14,IF($J5=6,13,IF($J5=7,12,IF($J5=8,11,IF($J5=9,10,IF($J5=10,9,IF($J5=11,8,IF($J5=12,7,IF($J5=13,6,IF($J5=14,5,IF($J5=15,4,IF($J5=16,3,IF($J5=17,2,IF($J5&gt;=18,1,)))))))))))))))))))</f>
        <v>20</v>
      </c>
      <c r="L5" s="15">
        <v>83</v>
      </c>
      <c r="M5" s="17"/>
      <c r="N5" s="21">
        <f t="shared" ref="N5:N22" si="4">IF(ISBLANK(L5),"",RANK($L5,$L$5:$L$22)+SUMPRODUCT(($L$5:$L$22=L5)*(M5&lt;$M$5:$M$22)))</f>
        <v>2</v>
      </c>
      <c r="O5" s="25">
        <f t="shared" ref="O5:O22" si="5">IF(ISBLANK(L5),"",IF($N5=1,20,IF($N5=2,18,IF($N5=3,16,IF($N5=4,15,IF($N5=5,14,IF($N5=6,13,IF($N5=7,12,IF($N5=8,11,IF($N5=9,10,IF($N5=10,9,IF($N5=11,8,IF($N5=12,7,IF($N5=13,6,IF($N5=14,5,IF($N5=15,4,IF($N5=16,3,IF($N5=17,2,IF($N5&gt;=18,1,IF($N5=""," "))))))))))))))))))))</f>
        <v>18</v>
      </c>
      <c r="P5" s="26">
        <f t="shared" ref="P5:P22" si="6">IF(SUM(D5,H5,L5)=0,"",SUM(D5,H5,L5))</f>
        <v>263</v>
      </c>
      <c r="Q5" s="21">
        <f t="shared" ref="Q5:Q22" si="7">IF(ISBLANK(L5),"",SUM(G5,K5,O5))</f>
        <v>56</v>
      </c>
      <c r="R5" s="21">
        <v>1</v>
      </c>
    </row>
    <row r="6" spans="1:18" ht="15.75" x14ac:dyDescent="0.25">
      <c r="A6" s="2">
        <v>9</v>
      </c>
      <c r="B6" s="29" t="s">
        <v>44</v>
      </c>
      <c r="C6" s="19">
        <v>1959</v>
      </c>
      <c r="D6" s="11">
        <v>95</v>
      </c>
      <c r="E6" s="12"/>
      <c r="F6" s="21">
        <f t="shared" si="0"/>
        <v>1</v>
      </c>
      <c r="G6" s="21">
        <f t="shared" si="1"/>
        <v>20</v>
      </c>
      <c r="H6" s="11">
        <v>85</v>
      </c>
      <c r="I6" s="18"/>
      <c r="J6" s="21">
        <f t="shared" si="2"/>
        <v>3</v>
      </c>
      <c r="K6" s="21">
        <f t="shared" si="3"/>
        <v>16</v>
      </c>
      <c r="L6" s="11">
        <v>84</v>
      </c>
      <c r="M6" s="18"/>
      <c r="N6" s="21">
        <f t="shared" si="4"/>
        <v>1</v>
      </c>
      <c r="O6" s="25">
        <f t="shared" si="5"/>
        <v>20</v>
      </c>
      <c r="P6" s="27">
        <f t="shared" si="6"/>
        <v>264</v>
      </c>
      <c r="Q6" s="21">
        <f t="shared" si="7"/>
        <v>56</v>
      </c>
      <c r="R6" s="21">
        <v>2</v>
      </c>
    </row>
    <row r="7" spans="1:18" ht="15.75" x14ac:dyDescent="0.25">
      <c r="A7" s="2">
        <v>11</v>
      </c>
      <c r="B7" s="29" t="s">
        <v>42</v>
      </c>
      <c r="C7" s="19">
        <v>1979</v>
      </c>
      <c r="D7" s="11">
        <v>90</v>
      </c>
      <c r="E7" s="12"/>
      <c r="F7" s="21">
        <f t="shared" si="0"/>
        <v>3</v>
      </c>
      <c r="G7" s="21">
        <f t="shared" si="1"/>
        <v>16</v>
      </c>
      <c r="H7" s="11">
        <v>87</v>
      </c>
      <c r="I7" s="18"/>
      <c r="J7" s="21">
        <f t="shared" si="2"/>
        <v>2</v>
      </c>
      <c r="K7" s="21">
        <f t="shared" si="3"/>
        <v>18</v>
      </c>
      <c r="L7" s="11">
        <v>82</v>
      </c>
      <c r="M7" s="18"/>
      <c r="N7" s="21">
        <f t="shared" si="4"/>
        <v>3</v>
      </c>
      <c r="O7" s="25">
        <f t="shared" si="5"/>
        <v>16</v>
      </c>
      <c r="P7" s="27">
        <f t="shared" si="6"/>
        <v>259</v>
      </c>
      <c r="Q7" s="21">
        <f t="shared" si="7"/>
        <v>50</v>
      </c>
      <c r="R7" s="21">
        <f>IF(ISBLANK(L7),"",RANK($Q7,$Q$5:$Q$22))</f>
        <v>3</v>
      </c>
    </row>
    <row r="8" spans="1:18" ht="15.75" x14ac:dyDescent="0.25">
      <c r="A8" s="2">
        <v>8</v>
      </c>
      <c r="B8" s="29" t="s">
        <v>30</v>
      </c>
      <c r="C8" s="19">
        <v>1991</v>
      </c>
      <c r="D8" s="11">
        <v>83</v>
      </c>
      <c r="E8" s="12"/>
      <c r="F8" s="21">
        <f t="shared" si="0"/>
        <v>6</v>
      </c>
      <c r="G8" s="21">
        <f t="shared" si="1"/>
        <v>13</v>
      </c>
      <c r="H8" s="11">
        <v>84</v>
      </c>
      <c r="I8" s="18"/>
      <c r="J8" s="21">
        <f t="shared" si="2"/>
        <v>4</v>
      </c>
      <c r="K8" s="21">
        <f t="shared" si="3"/>
        <v>15</v>
      </c>
      <c r="L8" s="11">
        <v>78</v>
      </c>
      <c r="M8" s="18"/>
      <c r="N8" s="21">
        <f t="shared" si="4"/>
        <v>4</v>
      </c>
      <c r="O8" s="25">
        <f t="shared" si="5"/>
        <v>15</v>
      </c>
      <c r="P8" s="27">
        <f t="shared" si="6"/>
        <v>245</v>
      </c>
      <c r="Q8" s="21">
        <f t="shared" si="7"/>
        <v>43</v>
      </c>
      <c r="R8" s="21">
        <f>IF(ISBLANK(L8),"",RANK($Q8,$Q$5:$Q$22))</f>
        <v>4</v>
      </c>
    </row>
    <row r="9" spans="1:18" ht="15.75" x14ac:dyDescent="0.25">
      <c r="A9" s="2">
        <v>1</v>
      </c>
      <c r="B9" s="29" t="s">
        <v>28</v>
      </c>
      <c r="C9" s="19">
        <v>1977</v>
      </c>
      <c r="D9" s="11">
        <v>84</v>
      </c>
      <c r="E9" s="12"/>
      <c r="F9" s="21">
        <f t="shared" si="0"/>
        <v>5</v>
      </c>
      <c r="G9" s="21">
        <f t="shared" si="1"/>
        <v>14</v>
      </c>
      <c r="H9" s="11">
        <v>69</v>
      </c>
      <c r="I9" s="18"/>
      <c r="J9" s="21">
        <f t="shared" si="2"/>
        <v>8</v>
      </c>
      <c r="K9" s="21">
        <f t="shared" si="3"/>
        <v>11</v>
      </c>
      <c r="L9" s="11">
        <v>70</v>
      </c>
      <c r="M9" s="18">
        <v>2</v>
      </c>
      <c r="N9" s="21">
        <f t="shared" si="4"/>
        <v>6</v>
      </c>
      <c r="O9" s="25">
        <f t="shared" si="5"/>
        <v>13</v>
      </c>
      <c r="P9" s="27">
        <f t="shared" si="6"/>
        <v>223</v>
      </c>
      <c r="Q9" s="21">
        <f t="shared" si="7"/>
        <v>38</v>
      </c>
      <c r="R9" s="21">
        <f>IF(ISBLANK(L9),"",RANK($Q9,$Q$5:$Q$22))</f>
        <v>5</v>
      </c>
    </row>
    <row r="10" spans="1:18" ht="15.75" x14ac:dyDescent="0.25">
      <c r="A10" s="2">
        <v>3</v>
      </c>
      <c r="B10" s="29" t="s">
        <v>40</v>
      </c>
      <c r="C10" s="19">
        <v>1980</v>
      </c>
      <c r="D10" s="11">
        <v>73</v>
      </c>
      <c r="E10" s="12"/>
      <c r="F10" s="21">
        <f t="shared" si="0"/>
        <v>8</v>
      </c>
      <c r="G10" s="21">
        <f t="shared" si="1"/>
        <v>11</v>
      </c>
      <c r="H10" s="11">
        <v>58</v>
      </c>
      <c r="I10" s="18"/>
      <c r="J10" s="21">
        <f t="shared" si="2"/>
        <v>11</v>
      </c>
      <c r="K10" s="21">
        <f t="shared" si="3"/>
        <v>8</v>
      </c>
      <c r="L10" s="11">
        <v>71</v>
      </c>
      <c r="M10" s="18"/>
      <c r="N10" s="21">
        <f t="shared" si="4"/>
        <v>5</v>
      </c>
      <c r="O10" s="25">
        <f t="shared" si="5"/>
        <v>14</v>
      </c>
      <c r="P10" s="27">
        <f t="shared" si="6"/>
        <v>202</v>
      </c>
      <c r="Q10" s="21">
        <f t="shared" si="7"/>
        <v>33</v>
      </c>
      <c r="R10" s="21">
        <f>IF(ISBLANK(L10),"",RANK($Q10,$Q$5:$Q$22))</f>
        <v>6</v>
      </c>
    </row>
    <row r="11" spans="1:18" ht="15.75" x14ac:dyDescent="0.25">
      <c r="A11" s="2">
        <v>12</v>
      </c>
      <c r="B11" s="29" t="s">
        <v>68</v>
      </c>
      <c r="C11" s="19">
        <v>1997</v>
      </c>
      <c r="D11" s="11">
        <v>85</v>
      </c>
      <c r="E11" s="12"/>
      <c r="F11" s="21">
        <f t="shared" si="0"/>
        <v>4</v>
      </c>
      <c r="G11" s="21">
        <f t="shared" si="1"/>
        <v>15</v>
      </c>
      <c r="H11" s="11">
        <v>60</v>
      </c>
      <c r="I11" s="18"/>
      <c r="J11" s="21">
        <f t="shared" si="2"/>
        <v>10</v>
      </c>
      <c r="K11" s="21">
        <f t="shared" si="3"/>
        <v>9</v>
      </c>
      <c r="L11" s="11">
        <v>63</v>
      </c>
      <c r="M11" s="18"/>
      <c r="N11" s="21">
        <f t="shared" si="4"/>
        <v>10</v>
      </c>
      <c r="O11" s="25">
        <f t="shared" si="5"/>
        <v>9</v>
      </c>
      <c r="P11" s="27">
        <f t="shared" si="6"/>
        <v>208</v>
      </c>
      <c r="Q11" s="21">
        <f t="shared" si="7"/>
        <v>33</v>
      </c>
      <c r="R11" s="21">
        <v>7</v>
      </c>
    </row>
    <row r="12" spans="1:18" ht="15.75" x14ac:dyDescent="0.25">
      <c r="A12" s="2">
        <v>16</v>
      </c>
      <c r="B12" s="29" t="s">
        <v>41</v>
      </c>
      <c r="C12" s="19">
        <v>1989</v>
      </c>
      <c r="D12" s="11">
        <v>66</v>
      </c>
      <c r="E12" s="12"/>
      <c r="F12" s="21">
        <f t="shared" si="0"/>
        <v>11</v>
      </c>
      <c r="G12" s="21">
        <f t="shared" si="1"/>
        <v>8</v>
      </c>
      <c r="H12" s="11">
        <v>75</v>
      </c>
      <c r="I12" s="18"/>
      <c r="J12" s="21">
        <f t="shared" si="2"/>
        <v>6</v>
      </c>
      <c r="K12" s="21">
        <f t="shared" si="3"/>
        <v>13</v>
      </c>
      <c r="L12" s="11">
        <v>70</v>
      </c>
      <c r="M12" s="30"/>
      <c r="N12" s="21">
        <f t="shared" si="4"/>
        <v>8</v>
      </c>
      <c r="O12" s="25">
        <f t="shared" si="5"/>
        <v>11</v>
      </c>
      <c r="P12" s="27">
        <f t="shared" si="6"/>
        <v>211</v>
      </c>
      <c r="Q12" s="21">
        <f t="shared" si="7"/>
        <v>32</v>
      </c>
      <c r="R12" s="21">
        <f>IF(ISBLANK(L12),"",RANK($Q12,$Q$5:$Q$22))</f>
        <v>8</v>
      </c>
    </row>
    <row r="13" spans="1:18" ht="15.75" x14ac:dyDescent="0.25">
      <c r="A13" s="2">
        <v>14</v>
      </c>
      <c r="B13" s="29" t="s">
        <v>60</v>
      </c>
      <c r="C13" s="19">
        <v>1980</v>
      </c>
      <c r="D13" s="11">
        <v>75</v>
      </c>
      <c r="E13" s="12"/>
      <c r="F13" s="21">
        <f t="shared" si="0"/>
        <v>7</v>
      </c>
      <c r="G13" s="21">
        <f t="shared" si="1"/>
        <v>12</v>
      </c>
      <c r="H13" s="11">
        <v>70</v>
      </c>
      <c r="I13" s="18"/>
      <c r="J13" s="21">
        <f t="shared" si="2"/>
        <v>7</v>
      </c>
      <c r="K13" s="21">
        <f t="shared" si="3"/>
        <v>12</v>
      </c>
      <c r="L13" s="11">
        <v>51</v>
      </c>
      <c r="M13" s="18"/>
      <c r="N13" s="21">
        <f t="shared" si="4"/>
        <v>13</v>
      </c>
      <c r="O13" s="25">
        <f t="shared" si="5"/>
        <v>6</v>
      </c>
      <c r="P13" s="27">
        <f t="shared" si="6"/>
        <v>196</v>
      </c>
      <c r="Q13" s="21">
        <f t="shared" si="7"/>
        <v>30</v>
      </c>
      <c r="R13" s="21">
        <f>IF(ISBLANK(L13),"",RANK($Q13,$Q$5:$Q$22))</f>
        <v>9</v>
      </c>
    </row>
    <row r="14" spans="1:18" ht="15.75" x14ac:dyDescent="0.25">
      <c r="A14" s="2">
        <v>17</v>
      </c>
      <c r="B14" s="29" t="s">
        <v>77</v>
      </c>
      <c r="C14" s="19">
        <v>1977</v>
      </c>
      <c r="D14" s="11">
        <v>61</v>
      </c>
      <c r="E14" s="12"/>
      <c r="F14" s="21">
        <f t="shared" si="0"/>
        <v>12</v>
      </c>
      <c r="G14" s="21">
        <f t="shared" si="1"/>
        <v>7</v>
      </c>
      <c r="H14" s="11">
        <v>77</v>
      </c>
      <c r="I14" s="18"/>
      <c r="J14" s="21">
        <f t="shared" si="2"/>
        <v>5</v>
      </c>
      <c r="K14" s="21">
        <f t="shared" si="3"/>
        <v>14</v>
      </c>
      <c r="L14" s="11">
        <v>50</v>
      </c>
      <c r="M14" s="18"/>
      <c r="N14" s="21">
        <f t="shared" si="4"/>
        <v>14</v>
      </c>
      <c r="O14" s="25">
        <f t="shared" si="5"/>
        <v>5</v>
      </c>
      <c r="P14" s="27">
        <f t="shared" si="6"/>
        <v>188</v>
      </c>
      <c r="Q14" s="21">
        <f t="shared" si="7"/>
        <v>26</v>
      </c>
      <c r="R14" s="21">
        <f>IF(ISBLANK(L14),"",RANK($Q14,$Q$5:$Q$22))</f>
        <v>10</v>
      </c>
    </row>
    <row r="15" spans="1:18" ht="15.75" x14ac:dyDescent="0.25">
      <c r="A15" s="2">
        <v>5</v>
      </c>
      <c r="B15" s="29" t="s">
        <v>76</v>
      </c>
      <c r="C15" s="19">
        <v>1972</v>
      </c>
      <c r="D15" s="11">
        <v>68</v>
      </c>
      <c r="E15" s="12"/>
      <c r="F15" s="21">
        <f t="shared" si="0"/>
        <v>10</v>
      </c>
      <c r="G15" s="21">
        <f t="shared" si="1"/>
        <v>9</v>
      </c>
      <c r="H15" s="11">
        <v>30</v>
      </c>
      <c r="I15" s="18">
        <v>1</v>
      </c>
      <c r="J15" s="21">
        <f t="shared" si="2"/>
        <v>16</v>
      </c>
      <c r="K15" s="21">
        <f t="shared" si="3"/>
        <v>3</v>
      </c>
      <c r="L15" s="11">
        <v>70</v>
      </c>
      <c r="M15" s="18">
        <v>1</v>
      </c>
      <c r="N15" s="21">
        <f t="shared" si="4"/>
        <v>7</v>
      </c>
      <c r="O15" s="25">
        <f t="shared" si="5"/>
        <v>12</v>
      </c>
      <c r="P15" s="27">
        <f t="shared" si="6"/>
        <v>168</v>
      </c>
      <c r="Q15" s="21">
        <f t="shared" si="7"/>
        <v>24</v>
      </c>
      <c r="R15" s="21">
        <f>IF(ISBLANK(L15),"",RANK($Q15,$Q$5:$Q$22))</f>
        <v>11</v>
      </c>
    </row>
    <row r="16" spans="1:18" ht="15.75" x14ac:dyDescent="0.25">
      <c r="A16" s="2">
        <v>2</v>
      </c>
      <c r="B16" s="29" t="s">
        <v>39</v>
      </c>
      <c r="C16" s="19">
        <v>1978</v>
      </c>
      <c r="D16" s="11">
        <v>71</v>
      </c>
      <c r="E16" s="12"/>
      <c r="F16" s="21">
        <f t="shared" si="0"/>
        <v>9</v>
      </c>
      <c r="G16" s="21">
        <f t="shared" si="1"/>
        <v>10</v>
      </c>
      <c r="H16" s="11">
        <v>51</v>
      </c>
      <c r="I16" s="18"/>
      <c r="J16" s="21">
        <f t="shared" si="2"/>
        <v>13</v>
      </c>
      <c r="K16" s="21">
        <f t="shared" si="3"/>
        <v>6</v>
      </c>
      <c r="L16" s="11">
        <v>62</v>
      </c>
      <c r="M16" s="18"/>
      <c r="N16" s="21">
        <f t="shared" si="4"/>
        <v>11</v>
      </c>
      <c r="O16" s="25">
        <f t="shared" si="5"/>
        <v>8</v>
      </c>
      <c r="P16" s="27">
        <f t="shared" si="6"/>
        <v>184</v>
      </c>
      <c r="Q16" s="21">
        <f t="shared" si="7"/>
        <v>24</v>
      </c>
      <c r="R16" s="21">
        <v>12</v>
      </c>
    </row>
    <row r="17" spans="1:18" ht="15.75" x14ac:dyDescent="0.25">
      <c r="A17" s="2">
        <v>4</v>
      </c>
      <c r="B17" s="29" t="s">
        <v>43</v>
      </c>
      <c r="C17" s="19">
        <v>1975</v>
      </c>
      <c r="D17" s="11">
        <v>59</v>
      </c>
      <c r="E17" s="12"/>
      <c r="F17" s="21">
        <f t="shared" si="0"/>
        <v>13</v>
      </c>
      <c r="G17" s="21">
        <f t="shared" si="1"/>
        <v>6</v>
      </c>
      <c r="H17" s="11">
        <v>63</v>
      </c>
      <c r="I17" s="18"/>
      <c r="J17" s="21">
        <f t="shared" si="2"/>
        <v>9</v>
      </c>
      <c r="K17" s="21">
        <f t="shared" si="3"/>
        <v>10</v>
      </c>
      <c r="L17" s="11">
        <v>38</v>
      </c>
      <c r="M17" s="18"/>
      <c r="N17" s="21">
        <f t="shared" si="4"/>
        <v>15</v>
      </c>
      <c r="O17" s="25">
        <f t="shared" si="5"/>
        <v>4</v>
      </c>
      <c r="P17" s="27">
        <f t="shared" si="6"/>
        <v>160</v>
      </c>
      <c r="Q17" s="21">
        <f t="shared" si="7"/>
        <v>20</v>
      </c>
      <c r="R17" s="21">
        <f t="shared" ref="R17:R22" si="8">IF(ISBLANK(L17),"",RANK($Q17,$Q$5:$Q$22))</f>
        <v>13</v>
      </c>
    </row>
    <row r="18" spans="1:18" ht="15.75" x14ac:dyDescent="0.25">
      <c r="A18" s="2">
        <v>7</v>
      </c>
      <c r="B18" s="29" t="s">
        <v>61</v>
      </c>
      <c r="C18" s="19">
        <v>1992</v>
      </c>
      <c r="D18" s="11">
        <v>50</v>
      </c>
      <c r="E18" s="12"/>
      <c r="F18" s="21">
        <f t="shared" si="0"/>
        <v>15</v>
      </c>
      <c r="G18" s="21">
        <f t="shared" si="1"/>
        <v>4</v>
      </c>
      <c r="H18" s="11">
        <v>42</v>
      </c>
      <c r="I18" s="18"/>
      <c r="J18" s="21">
        <f t="shared" si="2"/>
        <v>14</v>
      </c>
      <c r="K18" s="21">
        <f t="shared" si="3"/>
        <v>5</v>
      </c>
      <c r="L18" s="11">
        <v>68</v>
      </c>
      <c r="M18" s="18"/>
      <c r="N18" s="21">
        <f t="shared" si="4"/>
        <v>9</v>
      </c>
      <c r="O18" s="25">
        <f t="shared" si="5"/>
        <v>10</v>
      </c>
      <c r="P18" s="27">
        <f t="shared" si="6"/>
        <v>160</v>
      </c>
      <c r="Q18" s="21">
        <f t="shared" si="7"/>
        <v>19</v>
      </c>
      <c r="R18" s="21">
        <f t="shared" si="8"/>
        <v>14</v>
      </c>
    </row>
    <row r="19" spans="1:18" ht="15.75" x14ac:dyDescent="0.25">
      <c r="A19" s="2">
        <v>10</v>
      </c>
      <c r="B19" s="29" t="s">
        <v>62</v>
      </c>
      <c r="C19" s="19">
        <v>1977</v>
      </c>
      <c r="D19" s="11">
        <v>57</v>
      </c>
      <c r="E19" s="12"/>
      <c r="F19" s="21">
        <f t="shared" si="0"/>
        <v>14</v>
      </c>
      <c r="G19" s="21">
        <f t="shared" si="1"/>
        <v>5</v>
      </c>
      <c r="H19" s="11">
        <v>40</v>
      </c>
      <c r="I19" s="18"/>
      <c r="J19" s="21">
        <f t="shared" si="2"/>
        <v>15</v>
      </c>
      <c r="K19" s="21">
        <f t="shared" si="3"/>
        <v>4</v>
      </c>
      <c r="L19" s="11">
        <v>61</v>
      </c>
      <c r="M19" s="18"/>
      <c r="N19" s="21">
        <f t="shared" si="4"/>
        <v>12</v>
      </c>
      <c r="O19" s="25">
        <f t="shared" si="5"/>
        <v>7</v>
      </c>
      <c r="P19" s="27">
        <f t="shared" si="6"/>
        <v>158</v>
      </c>
      <c r="Q19" s="21">
        <f t="shared" si="7"/>
        <v>16</v>
      </c>
      <c r="R19" s="21">
        <f t="shared" si="8"/>
        <v>15</v>
      </c>
    </row>
    <row r="20" spans="1:18" ht="15.75" x14ac:dyDescent="0.25">
      <c r="A20" s="2">
        <v>15</v>
      </c>
      <c r="B20" s="29" t="s">
        <v>31</v>
      </c>
      <c r="C20" s="19">
        <v>1958</v>
      </c>
      <c r="D20" s="11">
        <v>39</v>
      </c>
      <c r="E20" s="12"/>
      <c r="F20" s="21">
        <f t="shared" si="0"/>
        <v>16</v>
      </c>
      <c r="G20" s="21">
        <f t="shared" si="1"/>
        <v>3</v>
      </c>
      <c r="H20" s="11">
        <v>54</v>
      </c>
      <c r="I20" s="18"/>
      <c r="J20" s="21">
        <f t="shared" si="2"/>
        <v>12</v>
      </c>
      <c r="K20" s="21">
        <f t="shared" si="3"/>
        <v>7</v>
      </c>
      <c r="L20" s="11">
        <v>26</v>
      </c>
      <c r="M20" s="18"/>
      <c r="N20" s="21">
        <f t="shared" si="4"/>
        <v>16</v>
      </c>
      <c r="O20" s="25">
        <f t="shared" si="5"/>
        <v>3</v>
      </c>
      <c r="P20" s="27">
        <f t="shared" si="6"/>
        <v>119</v>
      </c>
      <c r="Q20" s="21">
        <f t="shared" si="7"/>
        <v>13</v>
      </c>
      <c r="R20" s="21">
        <f t="shared" si="8"/>
        <v>16</v>
      </c>
    </row>
    <row r="21" spans="1:18" ht="15.75" x14ac:dyDescent="0.25">
      <c r="A21" s="2">
        <v>6</v>
      </c>
      <c r="B21" s="29" t="s">
        <v>67</v>
      </c>
      <c r="C21" s="19">
        <v>1971</v>
      </c>
      <c r="D21" s="11">
        <v>35</v>
      </c>
      <c r="E21" s="12"/>
      <c r="F21" s="21">
        <f t="shared" si="0"/>
        <v>17</v>
      </c>
      <c r="G21" s="21">
        <f t="shared" si="1"/>
        <v>2</v>
      </c>
      <c r="H21" s="11">
        <v>30</v>
      </c>
      <c r="I21" s="18"/>
      <c r="J21" s="21">
        <f t="shared" si="2"/>
        <v>17</v>
      </c>
      <c r="K21" s="21">
        <f t="shared" si="3"/>
        <v>2</v>
      </c>
      <c r="L21" s="11">
        <v>1</v>
      </c>
      <c r="M21" s="18"/>
      <c r="N21" s="21">
        <f t="shared" si="4"/>
        <v>18</v>
      </c>
      <c r="O21" s="25">
        <f t="shared" si="5"/>
        <v>1</v>
      </c>
      <c r="P21" s="27">
        <f t="shared" si="6"/>
        <v>66</v>
      </c>
      <c r="Q21" s="21">
        <f t="shared" si="7"/>
        <v>5</v>
      </c>
      <c r="R21" s="21">
        <f t="shared" si="8"/>
        <v>17</v>
      </c>
    </row>
    <row r="22" spans="1:18" ht="15.75" x14ac:dyDescent="0.25">
      <c r="A22" s="2">
        <v>13</v>
      </c>
      <c r="B22" s="29" t="s">
        <v>69</v>
      </c>
      <c r="C22" s="19">
        <v>1976</v>
      </c>
      <c r="D22" s="11">
        <v>25</v>
      </c>
      <c r="E22" s="12"/>
      <c r="F22" s="21">
        <f t="shared" si="0"/>
        <v>18</v>
      </c>
      <c r="G22" s="21">
        <f t="shared" si="1"/>
        <v>1</v>
      </c>
      <c r="H22" s="11">
        <v>7</v>
      </c>
      <c r="I22" s="18"/>
      <c r="J22" s="21">
        <f t="shared" si="2"/>
        <v>18</v>
      </c>
      <c r="K22" s="21">
        <f t="shared" si="3"/>
        <v>1</v>
      </c>
      <c r="L22" s="11">
        <v>22</v>
      </c>
      <c r="M22" s="18"/>
      <c r="N22" s="21">
        <f t="shared" si="4"/>
        <v>17</v>
      </c>
      <c r="O22" s="25">
        <f t="shared" si="5"/>
        <v>2</v>
      </c>
      <c r="P22" s="27">
        <f t="shared" si="6"/>
        <v>54</v>
      </c>
      <c r="Q22" s="21">
        <f t="shared" si="7"/>
        <v>4</v>
      </c>
      <c r="R22" s="21">
        <f t="shared" si="8"/>
        <v>18</v>
      </c>
    </row>
    <row r="23" spans="1:18" x14ac:dyDescent="0.25">
      <c r="A23" s="10"/>
    </row>
  </sheetData>
  <conditionalFormatting sqref="F5:F22">
    <cfRule type="duplicateValues" dxfId="8" priority="290"/>
  </conditionalFormatting>
  <conditionalFormatting sqref="G5:G22">
    <cfRule type="duplicateValues" dxfId="7" priority="291"/>
  </conditionalFormatting>
  <conditionalFormatting sqref="J5:J22">
    <cfRule type="duplicateValues" dxfId="6" priority="292"/>
  </conditionalFormatting>
  <conditionalFormatting sqref="K5:K22">
    <cfRule type="duplicateValues" dxfId="5" priority="293"/>
  </conditionalFormatting>
  <conditionalFormatting sqref="N5:N22">
    <cfRule type="duplicateValues" dxfId="4" priority="294"/>
  </conditionalFormatting>
  <conditionalFormatting sqref="O5:O22">
    <cfRule type="duplicateValues" dxfId="3" priority="295"/>
  </conditionalFormatting>
  <conditionalFormatting sqref="P5:P22">
    <cfRule type="duplicateValues" dxfId="2" priority="296"/>
  </conditionalFormatting>
  <conditionalFormatting sqref="Q5:Q22">
    <cfRule type="duplicateValues" dxfId="1" priority="297"/>
  </conditionalFormatting>
  <conditionalFormatting sqref="R5:R22">
    <cfRule type="duplicateValues" dxfId="0" priority="298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17"/>
  <sheetViews>
    <sheetView workbookViewId="0">
      <selection activeCell="F9" sqref="F9"/>
    </sheetView>
  </sheetViews>
  <sheetFormatPr defaultRowHeight="15" x14ac:dyDescent="0.25"/>
  <cols>
    <col min="1" max="1" width="33.28515625" customWidth="1"/>
    <col min="2" max="2" width="7" customWidth="1"/>
    <col min="3" max="3" width="4.28515625" customWidth="1"/>
    <col min="4" max="4" width="18.28515625" customWidth="1"/>
    <col min="5" max="5" width="26.28515625" customWidth="1"/>
  </cols>
  <sheetData>
    <row r="2" spans="1:4" x14ac:dyDescent="0.25">
      <c r="A2" t="s">
        <v>59</v>
      </c>
      <c r="D2" t="s">
        <v>38</v>
      </c>
    </row>
    <row r="3" spans="1:4" x14ac:dyDescent="0.25">
      <c r="A3" t="s">
        <v>50</v>
      </c>
      <c r="D3" t="s">
        <v>35</v>
      </c>
    </row>
    <row r="4" spans="1:4" x14ac:dyDescent="0.25">
      <c r="A4" t="s">
        <v>51</v>
      </c>
      <c r="D4" t="s">
        <v>52</v>
      </c>
    </row>
    <row r="5" spans="1:4" x14ac:dyDescent="0.25">
      <c r="A5" t="s">
        <v>34</v>
      </c>
      <c r="D5" t="s">
        <v>53</v>
      </c>
    </row>
    <row r="6" spans="1:4" x14ac:dyDescent="0.25">
      <c r="A6" t="s">
        <v>54</v>
      </c>
      <c r="D6" t="s">
        <v>57</v>
      </c>
    </row>
    <row r="7" spans="1:4" x14ac:dyDescent="0.25">
      <c r="A7" t="s">
        <v>26</v>
      </c>
      <c r="D7" t="s">
        <v>17</v>
      </c>
    </row>
    <row r="8" spans="1:4" x14ac:dyDescent="0.25">
      <c r="A8" t="s">
        <v>15</v>
      </c>
      <c r="D8" t="s">
        <v>18</v>
      </c>
    </row>
    <row r="9" spans="1:4" x14ac:dyDescent="0.25">
      <c r="A9" t="s">
        <v>19</v>
      </c>
      <c r="D9" t="s">
        <v>36</v>
      </c>
    </row>
    <row r="10" spans="1:4" x14ac:dyDescent="0.25">
      <c r="A10" t="s">
        <v>32</v>
      </c>
      <c r="D10" t="s">
        <v>27</v>
      </c>
    </row>
    <row r="11" spans="1:4" x14ac:dyDescent="0.25">
      <c r="A11" t="s">
        <v>55</v>
      </c>
      <c r="D11" t="s">
        <v>37</v>
      </c>
    </row>
    <row r="12" spans="1:4" x14ac:dyDescent="0.25">
      <c r="A12" t="s">
        <v>20</v>
      </c>
    </row>
    <row r="13" spans="1:4" x14ac:dyDescent="0.25">
      <c r="A13" t="s">
        <v>21</v>
      </c>
    </row>
    <row r="14" spans="1:4" x14ac:dyDescent="0.25">
      <c r="A14" t="s">
        <v>14</v>
      </c>
    </row>
    <row r="15" spans="1:4" x14ac:dyDescent="0.25">
      <c r="A15" t="s">
        <v>16</v>
      </c>
    </row>
    <row r="16" spans="1:4" x14ac:dyDescent="0.25">
      <c r="A16" t="s">
        <v>56</v>
      </c>
    </row>
    <row r="17" spans="1:1" x14ac:dyDescent="0.25">
      <c r="A1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3VŠ</vt:lpstr>
      <vt:lpstr>3SŠ</vt:lpstr>
      <vt:lpstr>3P</vt:lpstr>
      <vt:lpstr>VĀRDI</vt:lpstr>
      <vt:lpstr>'3P'!Print_Area</vt:lpstr>
      <vt:lpstr>'3SŠ'!Print_Area</vt:lpstr>
      <vt:lpstr>'3VŠ'!Print_Area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2025-11-24T08:33:34Z</dcterms:modified>
</cp:coreProperties>
</file>